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tchenerca-my.sharepoint.com/personal/niallm_kitchener_ca/Documents/Desktop/"/>
    </mc:Choice>
  </mc:AlternateContent>
  <xr:revisionPtr revIDLastSave="72" documentId="13_ncr:1_{088BB091-9067-423D-86C5-0557E9227482}" xr6:coauthVersionLast="47" xr6:coauthVersionMax="47" xr10:uidLastSave="{9EEA10F8-2BC5-4B1C-8290-C477272CA43F}"/>
  <bookViews>
    <workbookView xWindow="-108" yWindow="-108" windowWidth="23256" windowHeight="14856" xr2:uid="{00000000-000D-0000-FFFF-FFFF00000000}"/>
  </bookViews>
  <sheets>
    <sheet name="Sheet1" sheetId="1" r:id="rId1"/>
    <sheet name="Vegetation" sheetId="2" r:id="rId2"/>
  </sheets>
  <definedNames>
    <definedName name="ConiferousTree">Vegetation!$B$2:$B$6</definedName>
    <definedName name="DeciduousShrub">Vegetation!$D$2:$D$7</definedName>
    <definedName name="DeciduousTree">Vegetation!$C$2:$C$9</definedName>
    <definedName name="EvergreenHorizontal">Vegetation!$F$2:$F$4</definedName>
    <definedName name="EvergreenShrub">Vegetation!$G$2:$G$4</definedName>
    <definedName name="EvergreenUpright">Vegetation!$E$2:$E$7</definedName>
    <definedName name="IngroundGarbageStorage">#REF!</definedName>
    <definedName name="Item">Vegetation!$A$2:$A$10</definedName>
    <definedName name="OrnamentalFloweringShrubs">Vegetation!$H$2:$H$4</definedName>
    <definedName name="OrnamentalGrass">Vegetation!$J$2:$J$3</definedName>
    <definedName name="Perennial">Vegetation!$I$2:$I$4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0" i="1" l="1"/>
  <c r="E151" i="1"/>
  <c r="F23" i="1" l="1"/>
  <c r="E152" i="1" l="1"/>
  <c r="E153" i="1"/>
  <c r="E154" i="1"/>
  <c r="E155" i="1"/>
  <c r="E156" i="1"/>
  <c r="E157" i="1"/>
  <c r="E158" i="1"/>
  <c r="E159" i="1"/>
  <c r="E160" i="1"/>
  <c r="E161" i="1"/>
  <c r="E162" i="1"/>
  <c r="E163" i="1"/>
  <c r="F203" i="1" l="1"/>
  <c r="F202" i="1"/>
  <c r="F178" i="1"/>
  <c r="F176" i="1"/>
  <c r="F197" i="1"/>
  <c r="F196" i="1"/>
  <c r="F195" i="1"/>
  <c r="F194" i="1"/>
  <c r="F193" i="1"/>
  <c r="F181" i="1"/>
  <c r="F182" i="1"/>
  <c r="F183" i="1"/>
  <c r="F184" i="1"/>
  <c r="F201" i="1"/>
  <c r="F210" i="1"/>
  <c r="F217" i="1"/>
  <c r="H217" i="1"/>
  <c r="F216" i="1"/>
  <c r="H216" i="1"/>
  <c r="F206" i="1" l="1"/>
  <c r="F214" i="1"/>
  <c r="F150" i="1" l="1"/>
  <c r="F162" i="1" l="1"/>
  <c r="F151" i="1"/>
  <c r="F152" i="1"/>
  <c r="F153" i="1"/>
  <c r="F154" i="1"/>
  <c r="F155" i="1"/>
  <c r="F156" i="1"/>
  <c r="F157" i="1"/>
  <c r="F158" i="1"/>
  <c r="F159" i="1"/>
  <c r="F160" i="1"/>
  <c r="F161" i="1"/>
  <c r="F163" i="1"/>
  <c r="H232" i="1" l="1"/>
  <c r="H231" i="1"/>
  <c r="H230" i="1"/>
  <c r="F98" i="1"/>
  <c r="H98" i="1"/>
  <c r="F43" i="1"/>
  <c r="H43" i="1"/>
  <c r="F100" i="1"/>
  <c r="F131" i="1"/>
  <c r="F132" i="1"/>
  <c r="F116" i="1"/>
  <c r="F60" i="1"/>
  <c r="F53" i="1"/>
  <c r="F93" i="1"/>
  <c r="H93" i="1"/>
  <c r="F108" i="1"/>
  <c r="F119" i="1"/>
  <c r="F120" i="1"/>
  <c r="F121" i="1"/>
  <c r="F122" i="1"/>
  <c r="F118" i="1"/>
  <c r="F109" i="1"/>
  <c r="H109" i="1"/>
  <c r="H108" i="1"/>
  <c r="F107" i="1"/>
  <c r="H107" i="1"/>
  <c r="F95" i="1"/>
  <c r="H95" i="1"/>
  <c r="F94" i="1"/>
  <c r="H94" i="1"/>
  <c r="F92" i="1"/>
  <c r="H92" i="1"/>
  <c r="F91" i="1"/>
  <c r="H91" i="1"/>
  <c r="F89" i="1"/>
  <c r="H89" i="1"/>
  <c r="F88" i="1"/>
  <c r="H88" i="1"/>
  <c r="F87" i="1"/>
  <c r="H87" i="1"/>
  <c r="F86" i="1"/>
  <c r="H86" i="1"/>
  <c r="F85" i="1"/>
  <c r="H85" i="1"/>
  <c r="F83" i="1"/>
  <c r="H83" i="1"/>
  <c r="F82" i="1"/>
  <c r="H82" i="1"/>
  <c r="F81" i="1"/>
  <c r="H81" i="1"/>
  <c r="F80" i="1"/>
  <c r="H80" i="1"/>
  <c r="F136" i="1"/>
  <c r="F67" i="1"/>
  <c r="H67" i="1"/>
  <c r="F35" i="1"/>
  <c r="E234" i="1"/>
  <c r="F223" i="1"/>
  <c r="F224" i="1"/>
  <c r="F225" i="1"/>
  <c r="F66" i="1"/>
  <c r="F106" i="1"/>
  <c r="H106" i="1"/>
  <c r="F212" i="1"/>
  <c r="H24" i="1"/>
  <c r="H25" i="1"/>
  <c r="H26" i="1"/>
  <c r="H27" i="1"/>
  <c r="H28" i="1"/>
  <c r="H29" i="1"/>
  <c r="H30" i="1"/>
  <c r="H36" i="1"/>
  <c r="H37" i="1"/>
  <c r="H38" i="1"/>
  <c r="H39" i="1"/>
  <c r="H40" i="1"/>
  <c r="H41" i="1"/>
  <c r="H42" i="1"/>
  <c r="H44" i="1"/>
  <c r="H45" i="1"/>
  <c r="H51" i="1"/>
  <c r="H52" i="1"/>
  <c r="H54" i="1"/>
  <c r="H55" i="1"/>
  <c r="H56" i="1"/>
  <c r="H57" i="1"/>
  <c r="H58" i="1"/>
  <c r="H59" i="1"/>
  <c r="H61" i="1"/>
  <c r="H65" i="1"/>
  <c r="H66" i="1"/>
  <c r="H68" i="1"/>
  <c r="H74" i="1"/>
  <c r="H75" i="1"/>
  <c r="H76" i="1"/>
  <c r="H77" i="1"/>
  <c r="H78" i="1"/>
  <c r="H79" i="1"/>
  <c r="H84" i="1"/>
  <c r="H90" i="1"/>
  <c r="H96" i="1"/>
  <c r="H97" i="1"/>
  <c r="H99" i="1"/>
  <c r="H104" i="1"/>
  <c r="H105" i="1"/>
  <c r="H110" i="1"/>
  <c r="H111" i="1"/>
  <c r="H115" i="1"/>
  <c r="H117" i="1"/>
  <c r="H123" i="1"/>
  <c r="H124" i="1"/>
  <c r="H125" i="1"/>
  <c r="H130" i="1"/>
  <c r="H133" i="1"/>
  <c r="H134" i="1"/>
  <c r="H135" i="1"/>
  <c r="H137" i="1"/>
  <c r="H142" i="1"/>
  <c r="H143" i="1"/>
  <c r="H144" i="1"/>
  <c r="H145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77" i="1"/>
  <c r="H179" i="1"/>
  <c r="H180" i="1"/>
  <c r="H184" i="1"/>
  <c r="H185" i="1"/>
  <c r="H186" i="1"/>
  <c r="H187" i="1"/>
  <c r="H188" i="1"/>
  <c r="H198" i="1"/>
  <c r="H199" i="1"/>
  <c r="H200" i="1"/>
  <c r="H204" i="1"/>
  <c r="H205" i="1"/>
  <c r="H207" i="1"/>
  <c r="H208" i="1"/>
  <c r="H209" i="1"/>
  <c r="H211" i="1"/>
  <c r="H212" i="1"/>
  <c r="H213" i="1"/>
  <c r="H215" i="1"/>
  <c r="H218" i="1"/>
  <c r="H223" i="1"/>
  <c r="H224" i="1"/>
  <c r="H225" i="1"/>
  <c r="F198" i="1"/>
  <c r="F199" i="1"/>
  <c r="F200" i="1"/>
  <c r="F204" i="1"/>
  <c r="F205" i="1"/>
  <c r="F207" i="1"/>
  <c r="F208" i="1"/>
  <c r="F209" i="1"/>
  <c r="F211" i="1"/>
  <c r="F213" i="1"/>
  <c r="F215" i="1"/>
  <c r="F218" i="1"/>
  <c r="F177" i="1"/>
  <c r="F179" i="1"/>
  <c r="F180" i="1"/>
  <c r="F185" i="1"/>
  <c r="F186" i="1"/>
  <c r="F187" i="1"/>
  <c r="F188" i="1"/>
  <c r="F168" i="1"/>
  <c r="F169" i="1"/>
  <c r="F170" i="1"/>
  <c r="F171" i="1"/>
  <c r="F142" i="1"/>
  <c r="F143" i="1"/>
  <c r="F144" i="1"/>
  <c r="F145" i="1"/>
  <c r="F130" i="1"/>
  <c r="F133" i="1"/>
  <c r="F134" i="1"/>
  <c r="F135" i="1"/>
  <c r="F137" i="1"/>
  <c r="F74" i="1"/>
  <c r="F75" i="1"/>
  <c r="F76" i="1"/>
  <c r="F77" i="1"/>
  <c r="F78" i="1"/>
  <c r="F79" i="1"/>
  <c r="F84" i="1"/>
  <c r="F90" i="1"/>
  <c r="F96" i="1"/>
  <c r="F97" i="1"/>
  <c r="F99" i="1"/>
  <c r="F104" i="1"/>
  <c r="F105" i="1"/>
  <c r="F110" i="1"/>
  <c r="F111" i="1"/>
  <c r="F115" i="1"/>
  <c r="F117" i="1"/>
  <c r="F123" i="1"/>
  <c r="F124" i="1"/>
  <c r="F125" i="1"/>
  <c r="F65" i="1"/>
  <c r="F68" i="1"/>
  <c r="F51" i="1"/>
  <c r="F52" i="1"/>
  <c r="F54" i="1"/>
  <c r="F55" i="1"/>
  <c r="F56" i="1"/>
  <c r="F57" i="1"/>
  <c r="F58" i="1"/>
  <c r="F59" i="1"/>
  <c r="F61" i="1"/>
  <c r="F36" i="1"/>
  <c r="F37" i="1"/>
  <c r="F38" i="1"/>
  <c r="F39" i="1"/>
  <c r="F40" i="1"/>
  <c r="F41" i="1"/>
  <c r="F42" i="1"/>
  <c r="F44" i="1"/>
  <c r="F45" i="1"/>
  <c r="F25" i="1"/>
  <c r="F26" i="1"/>
  <c r="F27" i="1"/>
  <c r="F28" i="1"/>
  <c r="F29" i="1"/>
  <c r="F30" i="1"/>
  <c r="F24" i="1"/>
  <c r="F34" i="1"/>
  <c r="F50" i="1"/>
  <c r="F73" i="1"/>
  <c r="F129" i="1"/>
  <c r="F141" i="1"/>
  <c r="F167" i="1"/>
  <c r="F175" i="1"/>
  <c r="F192" i="1"/>
  <c r="F222" i="1"/>
  <c r="E233" i="1"/>
  <c r="E235" i="1"/>
  <c r="H73" i="1"/>
  <c r="H34" i="1"/>
  <c r="H50" i="1"/>
  <c r="H129" i="1"/>
  <c r="H141" i="1"/>
  <c r="H150" i="1"/>
  <c r="H167" i="1"/>
  <c r="H168" i="1"/>
  <c r="H169" i="1"/>
  <c r="H170" i="1"/>
  <c r="H171" i="1"/>
  <c r="H175" i="1"/>
  <c r="H192" i="1"/>
  <c r="H222" i="1"/>
  <c r="G233" i="1"/>
  <c r="G234" i="1"/>
  <c r="G235" i="1"/>
  <c r="H23" i="1"/>
  <c r="F232" i="1" l="1"/>
  <c r="F230" i="1"/>
  <c r="H241" i="1"/>
  <c r="F231" i="1"/>
  <c r="F239" i="1" l="1"/>
  <c r="F243" i="1" s="1"/>
  <c r="F245" i="1"/>
  <c r="F2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Tsimenidis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Christian Tsimenidis</t>
        </r>
      </text>
    </comment>
  </commentList>
</comments>
</file>

<file path=xl/sharedStrings.xml><?xml version="1.0" encoding="utf-8"?>
<sst xmlns="http://schemas.openxmlformats.org/spreadsheetml/2006/main" count="563" uniqueCount="250">
  <si>
    <t>UNIT PRICE</t>
  </si>
  <si>
    <t>COST</t>
  </si>
  <si>
    <t>COMPLETE</t>
  </si>
  <si>
    <t>OUTSTANDING</t>
  </si>
  <si>
    <t>Address:</t>
  </si>
  <si>
    <t>a)</t>
  </si>
  <si>
    <t>Rough Grading</t>
  </si>
  <si>
    <t>b)</t>
  </si>
  <si>
    <t xml:space="preserve">Erosion Control </t>
  </si>
  <si>
    <t>Other</t>
  </si>
  <si>
    <t>c)</t>
  </si>
  <si>
    <t>Edging</t>
  </si>
  <si>
    <t>Irrigation system</t>
  </si>
  <si>
    <t>Catchbasin</t>
  </si>
  <si>
    <t xml:space="preserve">Site Plan Number: </t>
  </si>
  <si>
    <t>Project Name:</t>
  </si>
  <si>
    <t>Owner:</t>
  </si>
  <si>
    <t>Cleanout</t>
  </si>
  <si>
    <t>Subdrains</t>
  </si>
  <si>
    <t>SWM Quantity Control</t>
  </si>
  <si>
    <t>SWM Quality Control</t>
  </si>
  <si>
    <t>Brick pavers</t>
  </si>
  <si>
    <t>Date:</t>
  </si>
  <si>
    <t>Letter of Credit Itemized Cost Estimate For:</t>
  </si>
  <si>
    <t>Ground Cover</t>
  </si>
  <si>
    <t>ITEM</t>
  </si>
  <si>
    <t>Geotextile fabric</t>
  </si>
  <si>
    <t>Planting bed preparation</t>
  </si>
  <si>
    <t>Noise Barrier</t>
  </si>
  <si>
    <t>100% Site Development Costs</t>
  </si>
  <si>
    <t>Orifice</t>
  </si>
  <si>
    <t>Hickenbottom</t>
  </si>
  <si>
    <t>Retaining wall</t>
  </si>
  <si>
    <t>Recycling and garbage enclosure</t>
  </si>
  <si>
    <t>Planter</t>
  </si>
  <si>
    <t>Play area and equipment</t>
  </si>
  <si>
    <t>Bike rack</t>
  </si>
  <si>
    <t>Wallpack</t>
  </si>
  <si>
    <t>SWM Pond topsoil &amp; seed</t>
  </si>
  <si>
    <t xml:space="preserve">  whichever is the lesser until all works are complete and all conditions have been met.</t>
  </si>
  <si>
    <t>Pavement markings</t>
  </si>
  <si>
    <t>Decks &amp; patios</t>
  </si>
  <si>
    <t>Electrical, conduit and wire</t>
  </si>
  <si>
    <t>Total Estimated Cost</t>
  </si>
  <si>
    <t>Total Works Outstanding</t>
  </si>
  <si>
    <t>Prepared by (Consultant(s)):</t>
  </si>
  <si>
    <t>Site furniture</t>
  </si>
  <si>
    <t>Subconsultant - Civil</t>
  </si>
  <si>
    <t>Subconsultant - Lighting</t>
  </si>
  <si>
    <t>Subconsultant - Landscape</t>
  </si>
  <si>
    <t>Subconsultant - Other</t>
  </si>
  <si>
    <t xml:space="preserve">  completed.  Letter of Credit will not be reduced below 50% of original letter of credit amount or $250,000</t>
  </si>
  <si>
    <t>GRADING</t>
  </si>
  <si>
    <t>STORMWATER MANAGEMENT</t>
  </si>
  <si>
    <t>SURFACING</t>
  </si>
  <si>
    <t>CURBING</t>
  </si>
  <si>
    <t>VEGETATION</t>
  </si>
  <si>
    <t>LANDSCAPE</t>
  </si>
  <si>
    <t>LIGHTING</t>
  </si>
  <si>
    <t>Landscape</t>
  </si>
  <si>
    <t>Lighting</t>
  </si>
  <si>
    <t>(To Include: Tendering, Project Management, Site Supervision, Inspection, Certification, Other)</t>
  </si>
  <si>
    <t>Engineering</t>
  </si>
  <si>
    <t>Multiple Unit identification signage</t>
  </si>
  <si>
    <t>Pole, base and luminaire</t>
  </si>
  <si>
    <t>Acoustical</t>
  </si>
  <si>
    <t>Subconsultant - CPTED</t>
  </si>
  <si>
    <t>CPTED</t>
  </si>
  <si>
    <t>Sanitary Manhole</t>
  </si>
  <si>
    <t>Pipe Insulation</t>
  </si>
  <si>
    <t>Valves and Appurtneances</t>
  </si>
  <si>
    <t xml:space="preserve">   includes the water and sanitary sewers as these are items reviewed by City staff.</t>
  </si>
  <si>
    <t>UNIT</t>
  </si>
  <si>
    <t>L.S.</t>
  </si>
  <si>
    <t>QUANTITY</t>
  </si>
  <si>
    <t>tonne</t>
  </si>
  <si>
    <t>lm</t>
  </si>
  <si>
    <t>each</t>
  </si>
  <si>
    <t>Light Duty Silt Fencing</t>
  </si>
  <si>
    <t>Heavy Duty Silt Fencing</t>
  </si>
  <si>
    <t>Concrete Weir</t>
  </si>
  <si>
    <t>675mm storm sewer</t>
  </si>
  <si>
    <t>600mm dia storm sewer</t>
  </si>
  <si>
    <t>525mm dia storm sewer</t>
  </si>
  <si>
    <t>450mm dia storm sewer</t>
  </si>
  <si>
    <t>375mm dia storm sewer</t>
  </si>
  <si>
    <t>250mm dia storm sewer</t>
  </si>
  <si>
    <t>100mm dia storm sewer</t>
  </si>
  <si>
    <t>150mm dia storm sewer</t>
  </si>
  <si>
    <t>200mm dia storm sewer</t>
  </si>
  <si>
    <t>300mm dia storm sewer</t>
  </si>
  <si>
    <t>750mm dia storm sewer</t>
  </si>
  <si>
    <t>825mm dia storm sewer</t>
  </si>
  <si>
    <t>900mm dia storm sewer</t>
  </si>
  <si>
    <t>150mm dia sanitary sewer</t>
  </si>
  <si>
    <t>100mm dia sanitary sewer</t>
  </si>
  <si>
    <t>200mm dia sanitary sewer</t>
  </si>
  <si>
    <t>250mm dia sanitary sewer</t>
  </si>
  <si>
    <t>100mm dia watermain</t>
  </si>
  <si>
    <t>25mm dia watermain</t>
  </si>
  <si>
    <t>50mm dia watermain</t>
  </si>
  <si>
    <t>150mm dia watermain</t>
  </si>
  <si>
    <t>200mm dia watermain</t>
  </si>
  <si>
    <t>300mm dia watermain</t>
  </si>
  <si>
    <t>Hydrant Set</t>
  </si>
  <si>
    <t>Granular 'B'</t>
  </si>
  <si>
    <t>Granular 'A'</t>
  </si>
  <si>
    <t>HL-4 Asphalt</t>
  </si>
  <si>
    <t>HL-3 Asphalt</t>
  </si>
  <si>
    <t>Line Painting</t>
  </si>
  <si>
    <t>1050mm dia storm sewer</t>
  </si>
  <si>
    <t>1200mm dia storm sewer</t>
  </si>
  <si>
    <r>
      <t>FOR RELEASE OF SECURITIES</t>
    </r>
    <r>
      <rPr>
        <vertAlign val="superscript"/>
        <sz val="10"/>
        <rFont val="Arial"/>
        <family val="2"/>
      </rPr>
      <t>2</t>
    </r>
  </si>
  <si>
    <r>
      <t xml:space="preserve">Site Plan Review Fee </t>
    </r>
    <r>
      <rPr>
        <b/>
        <sz val="10"/>
        <rFont val="Arial"/>
        <family val="2"/>
      </rPr>
      <t>(5.0%) of Total Estimated Cost)</t>
    </r>
  </si>
  <si>
    <r>
      <t xml:space="preserve">Total Estimated Cost </t>
    </r>
    <r>
      <rPr>
        <sz val="10"/>
        <color indexed="8"/>
        <rFont val="Arial"/>
        <family val="2"/>
      </rPr>
      <t xml:space="preserve">(excluding water and sanitary sewer) </t>
    </r>
    <r>
      <rPr>
        <vertAlign val="superscript"/>
        <sz val="10"/>
        <color indexed="8"/>
        <rFont val="Arial"/>
        <family val="2"/>
      </rPr>
      <t>5</t>
    </r>
  </si>
  <si>
    <r>
      <t>Letter of Credit Required (</t>
    </r>
    <r>
      <rPr>
        <b/>
        <sz val="10"/>
        <rFont val="Arial"/>
        <family val="2"/>
      </rPr>
      <t>50% of other Estimated Costs)</t>
    </r>
  </si>
  <si>
    <r>
      <t>Prime Consultant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</t>
    </r>
  </si>
  <si>
    <r>
      <t>m</t>
    </r>
    <r>
      <rPr>
        <vertAlign val="superscript"/>
        <sz val="11"/>
        <rFont val="Arial"/>
        <family val="2"/>
      </rPr>
      <t>3</t>
    </r>
  </si>
  <si>
    <r>
      <t>m</t>
    </r>
    <r>
      <rPr>
        <vertAlign val="superscript"/>
        <sz val="11"/>
        <rFont val="Arial"/>
        <family val="2"/>
      </rPr>
      <t>2</t>
    </r>
  </si>
  <si>
    <r>
      <t xml:space="preserve">SERVICING </t>
    </r>
    <r>
      <rPr>
        <vertAlign val="superscript"/>
        <sz val="11"/>
        <rFont val="Arial"/>
        <family val="2"/>
      </rPr>
      <t>4</t>
    </r>
  </si>
  <si>
    <t>Site Plantings 
(Botanical Name &amp; Size)</t>
  </si>
  <si>
    <t>SWM Pond Plantings 
(Botanical Name &amp; Size)</t>
  </si>
  <si>
    <r>
      <t>Growing Media (min 10m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/tree)</t>
    </r>
  </si>
  <si>
    <t>Water Servicing - 2.0m depth</t>
  </si>
  <si>
    <t xml:space="preserve">Sanitary Servicing - 3.0m to 4.0m depth </t>
  </si>
  <si>
    <t>975mm dia storm sewer</t>
  </si>
  <si>
    <t>Curb Stops</t>
  </si>
  <si>
    <t>Storm Servicing - 1.5m to 3.5m depth</t>
  </si>
  <si>
    <t>Infiltration Stone Gallery</t>
  </si>
  <si>
    <t>Access Road</t>
  </si>
  <si>
    <t>Pond Grading</t>
  </si>
  <si>
    <t>Roof Top Storage Device</t>
  </si>
  <si>
    <t>Temporary Sedimentation Ponds</t>
  </si>
  <si>
    <t>Tree Protection Fencing</t>
  </si>
  <si>
    <t>Temporary Protective Fencing</t>
  </si>
  <si>
    <t>Entrance Protection (mud mat)</t>
  </si>
  <si>
    <r>
      <t>Site Maintenance</t>
    </r>
    <r>
      <rPr>
        <vertAlign val="superscript"/>
        <sz val="11"/>
        <rFont val="Arial"/>
        <family val="2"/>
      </rPr>
      <t>3</t>
    </r>
  </si>
  <si>
    <t>Import/Export of Soil</t>
  </si>
  <si>
    <t>Topsoil Stripping and Stockpiling</t>
  </si>
  <si>
    <t>Temporary Site Trailer</t>
  </si>
  <si>
    <t>Mobilization/Demobilization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</si>
  <si>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face</t>
    </r>
  </si>
  <si>
    <t>Site Grading (cut/fill)</t>
  </si>
  <si>
    <t>Chain Link Fencing</t>
  </si>
  <si>
    <t>Concrete Sidewalk 125mm thick</t>
  </si>
  <si>
    <t>Concrete Sidewalk 200mm thick</t>
  </si>
  <si>
    <t>Porta Curbs</t>
  </si>
  <si>
    <t>Barrier Curb</t>
  </si>
  <si>
    <t>Barrier Curb &amp; Gutter</t>
  </si>
  <si>
    <t>Mountable Curb &amp; Gutter</t>
  </si>
  <si>
    <r>
      <t>1</t>
    </r>
    <r>
      <rPr>
        <b/>
        <i/>
        <sz val="9"/>
        <rFont val="Arial"/>
        <family val="2"/>
      </rPr>
      <t xml:space="preserve"> The Prime Consultant is the contact for the City and is responsible for arranging sub-consultants as needed.</t>
    </r>
  </si>
  <si>
    <r>
      <t>2</t>
    </r>
    <r>
      <rPr>
        <b/>
        <i/>
        <sz val="9"/>
        <rFont val="Arial"/>
        <family val="2"/>
      </rPr>
      <t xml:space="preserve"> Release of any securities cannot be applied for until over 50% of the site development works have been</t>
    </r>
  </si>
  <si>
    <r>
      <t>3</t>
    </r>
    <r>
      <rPr>
        <b/>
        <i/>
        <sz val="9"/>
        <rFont val="Arial"/>
        <family val="2"/>
      </rPr>
      <t xml:space="preserve"> Includes:  dust control, street cleaning, erosion control maintenance and removal.</t>
    </r>
  </si>
  <si>
    <r>
      <t>4</t>
    </r>
    <r>
      <rPr>
        <b/>
        <i/>
        <sz val="9"/>
        <rFont val="Arial"/>
        <family val="2"/>
      </rPr>
      <t xml:space="preserve"> Servicing Items to include all servicing related costs except for the portion to be installed and restored</t>
    </r>
  </si>
  <si>
    <r>
      <t xml:space="preserve">5 </t>
    </r>
    <r>
      <rPr>
        <b/>
        <i/>
        <sz val="9"/>
        <color indexed="8"/>
        <rFont val="Arial"/>
        <family val="2"/>
      </rPr>
      <t xml:space="preserve">Letter of credit is based on total estimated cost excluding water and sanitary sewers, however, site plan review fee          </t>
    </r>
  </si>
  <si>
    <r>
      <t>Clearing and Grubbing</t>
    </r>
    <r>
      <rPr>
        <vertAlign val="superscript"/>
        <sz val="11"/>
        <rFont val="Arial"/>
        <family val="2"/>
      </rPr>
      <t>6</t>
    </r>
  </si>
  <si>
    <r>
      <t>Engineered Infiltration Chamber</t>
    </r>
    <r>
      <rPr>
        <vertAlign val="superscript"/>
        <sz val="11"/>
        <rFont val="Arial"/>
        <family val="2"/>
      </rPr>
      <t>6</t>
    </r>
  </si>
  <si>
    <r>
      <t>Cistern</t>
    </r>
    <r>
      <rPr>
        <vertAlign val="superscript"/>
        <sz val="11"/>
        <rFont val="Arial"/>
        <family val="2"/>
      </rPr>
      <t>6</t>
    </r>
  </si>
  <si>
    <r>
      <t>Super Pipe</t>
    </r>
    <r>
      <rPr>
        <vertAlign val="superscript"/>
        <sz val="11"/>
        <rFont val="Arial"/>
        <family val="2"/>
      </rPr>
      <t>6</t>
    </r>
  </si>
  <si>
    <r>
      <t>Stormwater Cooling Trench</t>
    </r>
    <r>
      <rPr>
        <vertAlign val="superscript"/>
        <sz val="11"/>
        <rFont val="Arial"/>
        <family val="2"/>
      </rPr>
      <t>6</t>
    </r>
  </si>
  <si>
    <r>
      <t>Oil Grit Separator</t>
    </r>
    <r>
      <rPr>
        <vertAlign val="superscript"/>
        <sz val="11"/>
        <rFont val="Arial"/>
        <family val="2"/>
      </rPr>
      <t>6</t>
    </r>
  </si>
  <si>
    <r>
      <t>Other LID's</t>
    </r>
    <r>
      <rPr>
        <vertAlign val="superscript"/>
        <sz val="11"/>
        <rFont val="Arial"/>
        <family val="2"/>
      </rPr>
      <t>6</t>
    </r>
  </si>
  <si>
    <r>
      <t>Concrete Headwall C/W Rodent Grate</t>
    </r>
    <r>
      <rPr>
        <vertAlign val="superscript"/>
        <sz val="11"/>
        <rFont val="Arial"/>
        <family val="2"/>
      </rPr>
      <t>6</t>
    </r>
  </si>
  <si>
    <r>
      <t>Metering</t>
    </r>
    <r>
      <rPr>
        <vertAlign val="superscript"/>
        <sz val="11"/>
        <color indexed="8"/>
        <rFont val="Arial"/>
        <family val="2"/>
      </rPr>
      <t>6</t>
    </r>
  </si>
  <si>
    <r>
      <rPr>
        <b/>
        <i/>
        <vertAlign val="superscript"/>
        <sz val="9"/>
        <rFont val="Arial"/>
        <family val="2"/>
      </rPr>
      <t>6</t>
    </r>
    <r>
      <rPr>
        <b/>
        <i/>
        <sz val="9"/>
        <rFont val="Arial"/>
        <family val="2"/>
      </rPr>
      <t xml:space="preserve"> Consultant to provide pricing in accordance with item to be provided.</t>
    </r>
  </si>
  <si>
    <r>
      <t>Removals &amp; Disposals</t>
    </r>
    <r>
      <rPr>
        <vertAlign val="superscript"/>
        <sz val="11"/>
        <rFont val="Arial"/>
        <family val="2"/>
      </rPr>
      <t>6</t>
    </r>
  </si>
  <si>
    <t>Catchbasin/Manhole Protection</t>
  </si>
  <si>
    <t>Rip-Rap</t>
  </si>
  <si>
    <t>Double Catchbasin</t>
  </si>
  <si>
    <t>Catchbasin Manhole</t>
  </si>
  <si>
    <t>Ditch Inlet Catchbasin</t>
  </si>
  <si>
    <t>Storm Manhole</t>
  </si>
  <si>
    <t>Splitter Manhole</t>
  </si>
  <si>
    <t>The following form is to be filled out by the Project Consultant(s) and submitted to the City of Kitchener, Planning Division and Development Engineering for review.</t>
  </si>
  <si>
    <r>
      <t>Note:  All estimated costs below to include material and installation costs of on-site</t>
    </r>
    <r>
      <rPr>
        <b/>
        <i/>
        <sz val="9"/>
        <color indexed="10"/>
        <rFont val="Arial"/>
        <family val="2"/>
      </rPr>
      <t xml:space="preserve"> </t>
    </r>
    <r>
      <rPr>
        <b/>
        <i/>
        <sz val="9"/>
        <rFont val="Arial"/>
        <family val="2"/>
      </rPr>
      <t>works.</t>
    </r>
    <r>
      <rPr>
        <b/>
        <i/>
        <sz val="9"/>
        <color indexed="10"/>
        <rFont val="Arial"/>
        <family val="2"/>
      </rPr>
      <t xml:space="preserve">  </t>
    </r>
  </si>
  <si>
    <t xml:space="preserve">   between the main and the subject property line.</t>
  </si>
  <si>
    <t>Stone Check Dam</t>
  </si>
  <si>
    <t>Straw Bail Check Dam</t>
  </si>
  <si>
    <t>Backflow Preventors</t>
  </si>
  <si>
    <t>Item</t>
  </si>
  <si>
    <t>150cm WB</t>
  </si>
  <si>
    <t>200cm WB</t>
  </si>
  <si>
    <t>250cm WB</t>
  </si>
  <si>
    <t>300cm WB</t>
  </si>
  <si>
    <t>40cm 3gal</t>
  </si>
  <si>
    <t>50cm 5gal</t>
  </si>
  <si>
    <t>60cm 7gal</t>
  </si>
  <si>
    <t>100cm</t>
  </si>
  <si>
    <t>150cm</t>
  </si>
  <si>
    <t>200cm</t>
  </si>
  <si>
    <t>250cm</t>
  </si>
  <si>
    <t>1gal</t>
  </si>
  <si>
    <t>2gal</t>
  </si>
  <si>
    <t>3gal</t>
  </si>
  <si>
    <t>Unit Price</t>
  </si>
  <si>
    <t>Ornamental Flowering Shrubs</t>
  </si>
  <si>
    <t>Playground Style</t>
  </si>
  <si>
    <t>Patio stones (standard precast 600x600mm)</t>
  </si>
  <si>
    <t>Precast unit pavers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</si>
  <si>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</si>
  <si>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Coniferous Tree</t>
  </si>
  <si>
    <t>Deciduous Tree</t>
  </si>
  <si>
    <t>100cm Potted</t>
  </si>
  <si>
    <t>125cm Potted</t>
  </si>
  <si>
    <t>175cm WB</t>
  </si>
  <si>
    <t>45mm Caliper</t>
  </si>
  <si>
    <t>50mm Caliper</t>
  </si>
  <si>
    <t>60mm Caliper</t>
  </si>
  <si>
    <t>70mm Caliper</t>
  </si>
  <si>
    <t>80cm Potted</t>
  </si>
  <si>
    <t>150cm Potted</t>
  </si>
  <si>
    <t>Deciduous Shrub</t>
  </si>
  <si>
    <t>40cm - 3gal Potted</t>
  </si>
  <si>
    <t>1gal Potted</t>
  </si>
  <si>
    <t>2gal Potted</t>
  </si>
  <si>
    <t>50cm Potted</t>
  </si>
  <si>
    <t>60cm Potted</t>
  </si>
  <si>
    <t>Ornamental Grass</t>
  </si>
  <si>
    <t>Perennial</t>
  </si>
  <si>
    <t>9cm Potted</t>
  </si>
  <si>
    <t>Evergreen Shrub</t>
  </si>
  <si>
    <t>50cm - 5gal Potted</t>
  </si>
  <si>
    <t>60cm - 7gal Potted</t>
  </si>
  <si>
    <t>Ornamental Grasses</t>
  </si>
  <si>
    <t>Evergreen Upright</t>
  </si>
  <si>
    <t>Evergreen Horizontal</t>
  </si>
  <si>
    <t>Wood Chip Mulch (100mm depth)</t>
  </si>
  <si>
    <t xml:space="preserve"> </t>
  </si>
  <si>
    <t>Decorative Stone (Granite 600x700x900mm)</t>
  </si>
  <si>
    <t>Decorative Stone (Limestone 600x700x900mm)</t>
  </si>
  <si>
    <t>Wooden Trellis (2400x3000mm)</t>
  </si>
  <si>
    <t>Hydro Seed</t>
  </si>
  <si>
    <t>Bonded fibre matrix seed</t>
  </si>
  <si>
    <t>Erosion control blanket</t>
  </si>
  <si>
    <t>Wooden privacy fence (1800mm height)</t>
  </si>
  <si>
    <t>linear metre</t>
  </si>
  <si>
    <t>Split rail fence - cedar (1200mm height)</t>
  </si>
  <si>
    <t>Black vinyl chain link fence (1200 height)</t>
  </si>
  <si>
    <t xml:space="preserve">Silt fencing </t>
  </si>
  <si>
    <t>Tree protection fencing (medium duty)</t>
  </si>
  <si>
    <t>Tree protection fencing (heavy duty - paige wire)</t>
  </si>
  <si>
    <t>Sod &amp; 100mm depth topsoil</t>
  </si>
  <si>
    <t>Seed &amp; 300mm depth topsoil</t>
  </si>
  <si>
    <t xml:space="preserve">Seed &amp; 100mm depth topsoil </t>
  </si>
  <si>
    <t>Sod &amp; 300m depth topsoil</t>
  </si>
  <si>
    <t>Inground garbage storage (small)</t>
  </si>
  <si>
    <t>Inground garbage storage (medium)</t>
  </si>
  <si>
    <t>Inground garbage storage (large)</t>
  </si>
  <si>
    <t xml:space="preserve">CONSULTING FEES (Ensure a minimum 6% of the sub totals is required to be used towards fees) </t>
  </si>
  <si>
    <t>City Version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</si>
</sst>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i/>
      <vertAlign val="superscript"/>
      <sz val="10"/>
      <color indexed="8"/>
      <name val="Times New Roman"/>
      <family val="1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9"/>
      <color indexed="10"/>
      <name val="Arial"/>
      <family val="2"/>
    </font>
    <font>
      <b/>
      <i/>
      <vertAlign val="superscript"/>
      <sz val="9"/>
      <name val="Arial"/>
      <family val="2"/>
    </font>
    <font>
      <b/>
      <i/>
      <vertAlign val="superscript"/>
      <sz val="9"/>
      <color indexed="8"/>
      <name val="Arial"/>
      <family val="2"/>
    </font>
    <font>
      <b/>
      <i/>
      <sz val="9"/>
      <color indexed="8"/>
      <name val="Arial"/>
      <family val="2"/>
    </font>
    <font>
      <vertAlign val="superscript"/>
      <sz val="11"/>
      <color indexed="8"/>
      <name val="Arial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0" fontId="7" fillId="0" borderId="0" xfId="0" applyFont="1"/>
    <xf numFmtId="0" fontId="3" fillId="0" borderId="0" xfId="0" applyFont="1" applyAlignment="1">
      <alignment vertical="top"/>
    </xf>
    <xf numFmtId="0" fontId="5" fillId="0" borderId="0" xfId="0" applyFont="1"/>
    <xf numFmtId="0" fontId="8" fillId="0" borderId="0" xfId="0" applyFont="1" applyAlignment="1">
      <alignment vertical="top" wrapText="1"/>
    </xf>
    <xf numFmtId="164" fontId="9" fillId="0" borderId="1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14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0" xfId="0" applyFont="1"/>
    <xf numFmtId="0" fontId="15" fillId="0" borderId="3" xfId="0" applyFont="1" applyBorder="1" applyAlignment="1">
      <alignment horizontal="left"/>
    </xf>
    <xf numFmtId="164" fontId="15" fillId="0" borderId="4" xfId="0" applyNumberFormat="1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15" fillId="0" borderId="0" xfId="0" applyNumberFormat="1" applyFont="1"/>
    <xf numFmtId="0" fontId="17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164" fontId="17" fillId="0" borderId="0" xfId="0" applyNumberFormat="1" applyFont="1" applyAlignment="1">
      <alignment horizontal="right" vertical="top"/>
    </xf>
    <xf numFmtId="164" fontId="1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7" fillId="2" borderId="3" xfId="0" applyFont="1" applyFill="1" applyBorder="1" applyAlignment="1">
      <alignment horizontal="center"/>
    </xf>
    <xf numFmtId="0" fontId="17" fillId="0" borderId="2" xfId="0" applyFont="1" applyBorder="1"/>
    <xf numFmtId="0" fontId="17" fillId="2" borderId="5" xfId="0" applyFont="1" applyFill="1" applyBorder="1" applyAlignment="1">
      <alignment horizontal="center"/>
    </xf>
    <xf numFmtId="164" fontId="17" fillId="2" borderId="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164" fontId="15" fillId="0" borderId="6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5" fillId="0" borderId="7" xfId="0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0" fontId="19" fillId="0" borderId="0" xfId="0" applyFont="1" applyAlignment="1">
      <alignment vertical="top" wrapText="1"/>
    </xf>
    <xf numFmtId="164" fontId="15" fillId="0" borderId="2" xfId="0" applyNumberFormat="1" applyFont="1" applyBorder="1" applyAlignment="1">
      <alignment horizontal="right"/>
    </xf>
    <xf numFmtId="0" fontId="14" fillId="0" borderId="0" xfId="0" applyFont="1"/>
    <xf numFmtId="164" fontId="15" fillId="0" borderId="8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164" fontId="14" fillId="4" borderId="10" xfId="0" applyNumberFormat="1" applyFont="1" applyFill="1" applyBorder="1" applyAlignment="1">
      <alignment horizontal="left"/>
    </xf>
    <xf numFmtId="0" fontId="16" fillId="0" borderId="0" xfId="0" applyFont="1"/>
    <xf numFmtId="0" fontId="9" fillId="0" borderId="1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24" fillId="0" borderId="0" xfId="0" applyFont="1" applyAlignment="1">
      <alignment horizontal="right" vertical="top"/>
    </xf>
    <xf numFmtId="0" fontId="25" fillId="0" borderId="0" xfId="0" applyFont="1" applyAlignment="1">
      <alignment vertical="top"/>
    </xf>
    <xf numFmtId="0" fontId="9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0" fontId="9" fillId="0" borderId="5" xfId="0" applyFont="1" applyBorder="1" applyAlignment="1">
      <alignment wrapText="1"/>
    </xf>
    <xf numFmtId="164" fontId="9" fillId="0" borderId="12" xfId="0" applyNumberFormat="1" applyFont="1" applyBorder="1" applyAlignment="1">
      <alignment horizontal="right"/>
    </xf>
    <xf numFmtId="0" fontId="24" fillId="0" borderId="0" xfId="0" applyFont="1" applyAlignment="1">
      <alignment horizontal="right"/>
    </xf>
    <xf numFmtId="0" fontId="25" fillId="0" borderId="0" xfId="0" applyFont="1"/>
    <xf numFmtId="0" fontId="24" fillId="0" borderId="0" xfId="0" applyFont="1" applyAlignment="1">
      <alignment horizontal="left" wrapText="1"/>
    </xf>
    <xf numFmtId="0" fontId="26" fillId="0" borderId="5" xfId="0" applyFont="1" applyBorder="1" applyAlignment="1">
      <alignment vertical="top" wrapText="1"/>
    </xf>
    <xf numFmtId="0" fontId="24" fillId="0" borderId="0" xfId="0" applyFont="1"/>
    <xf numFmtId="0" fontId="9" fillId="0" borderId="13" xfId="0" applyFont="1" applyBorder="1"/>
    <xf numFmtId="0" fontId="9" fillId="0" borderId="13" xfId="0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9" fillId="0" borderId="11" xfId="0" applyFont="1" applyBorder="1"/>
    <xf numFmtId="0" fontId="9" fillId="0" borderId="11" xfId="0" applyFont="1" applyBorder="1" applyAlignment="1">
      <alignment horizontal="right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left"/>
    </xf>
    <xf numFmtId="0" fontId="9" fillId="0" borderId="3" xfId="0" applyFont="1" applyBorder="1" applyAlignment="1">
      <alignment horizontal="right"/>
    </xf>
    <xf numFmtId="164" fontId="9" fillId="0" borderId="4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center"/>
    </xf>
    <xf numFmtId="0" fontId="9" fillId="0" borderId="3" xfId="0" applyFont="1" applyBorder="1"/>
    <xf numFmtId="0" fontId="26" fillId="0" borderId="13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26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right"/>
    </xf>
    <xf numFmtId="164" fontId="9" fillId="0" borderId="6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27" fillId="0" borderId="7" xfId="0" applyFont="1" applyBorder="1" applyAlignment="1">
      <alignment vertical="top" wrapText="1"/>
    </xf>
    <xf numFmtId="0" fontId="27" fillId="0" borderId="7" xfId="0" applyFont="1" applyBorder="1" applyAlignment="1">
      <alignment wrapText="1"/>
    </xf>
    <xf numFmtId="0" fontId="15" fillId="0" borderId="5" xfId="0" applyFont="1" applyBorder="1"/>
    <xf numFmtId="0" fontId="17" fillId="0" borderId="0" xfId="0" applyFont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17" fillId="0" borderId="15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44" fontId="0" fillId="0" borderId="17" xfId="1" applyFont="1" applyBorder="1"/>
    <xf numFmtId="44" fontId="0" fillId="0" borderId="20" xfId="1" applyFont="1" applyBorder="1"/>
    <xf numFmtId="0" fontId="1" fillId="0" borderId="17" xfId="0" applyFont="1" applyBorder="1" applyAlignment="1">
      <alignment horizontal="right"/>
    </xf>
    <xf numFmtId="0" fontId="1" fillId="0" borderId="18" xfId="0" applyFont="1" applyBorder="1"/>
    <xf numFmtId="0" fontId="1" fillId="0" borderId="17" xfId="0" applyFont="1" applyBorder="1"/>
    <xf numFmtId="44" fontId="1" fillId="0" borderId="17" xfId="1" applyFont="1" applyBorder="1"/>
    <xf numFmtId="0" fontId="1" fillId="0" borderId="0" xfId="0" applyFont="1" applyAlignment="1">
      <alignment horizontal="right"/>
    </xf>
    <xf numFmtId="0" fontId="1" fillId="0" borderId="21" xfId="0" applyFont="1" applyBorder="1" applyAlignment="1">
      <alignment horizontal="right"/>
    </xf>
    <xf numFmtId="0" fontId="0" fillId="0" borderId="20" xfId="0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20" xfId="0" applyFont="1" applyBorder="1"/>
    <xf numFmtId="0" fontId="17" fillId="0" borderId="14" xfId="0" applyFont="1" applyBorder="1" applyAlignment="1">
      <alignment horizontal="center" vertical="center"/>
    </xf>
    <xf numFmtId="0" fontId="15" fillId="3" borderId="22" xfId="0" applyFont="1" applyFill="1" applyBorder="1"/>
    <xf numFmtId="0" fontId="15" fillId="3" borderId="23" xfId="0" applyFont="1" applyFill="1" applyBorder="1" applyAlignment="1">
      <alignment horizontal="right"/>
    </xf>
    <xf numFmtId="164" fontId="15" fillId="3" borderId="23" xfId="0" applyNumberFormat="1" applyFont="1" applyFill="1" applyBorder="1" applyAlignment="1">
      <alignment horizontal="right"/>
    </xf>
    <xf numFmtId="164" fontId="15" fillId="3" borderId="23" xfId="0" applyNumberFormat="1" applyFont="1" applyFill="1" applyBorder="1"/>
    <xf numFmtId="0" fontId="15" fillId="3" borderId="23" xfId="0" applyFont="1" applyFill="1" applyBorder="1"/>
    <xf numFmtId="0" fontId="15" fillId="3" borderId="24" xfId="0" applyFont="1" applyFill="1" applyBorder="1"/>
    <xf numFmtId="0" fontId="15" fillId="3" borderId="18" xfId="0" applyFont="1" applyFill="1" applyBorder="1"/>
    <xf numFmtId="0" fontId="15" fillId="3" borderId="0" xfId="0" applyFont="1" applyFill="1" applyAlignment="1">
      <alignment horizontal="right"/>
    </xf>
    <xf numFmtId="164" fontId="15" fillId="3" borderId="0" xfId="0" applyNumberFormat="1" applyFont="1" applyFill="1" applyAlignment="1">
      <alignment horizontal="right"/>
    </xf>
    <xf numFmtId="164" fontId="15" fillId="3" borderId="25" xfId="0" applyNumberFormat="1" applyFont="1" applyFill="1" applyBorder="1" applyAlignment="1">
      <alignment horizontal="right"/>
    </xf>
    <xf numFmtId="164" fontId="15" fillId="3" borderId="0" xfId="0" applyNumberFormat="1" applyFont="1" applyFill="1"/>
    <xf numFmtId="0" fontId="15" fillId="3" borderId="0" xfId="0" applyFont="1" applyFill="1"/>
    <xf numFmtId="0" fontId="15" fillId="3" borderId="25" xfId="0" applyFont="1" applyFill="1" applyBorder="1" applyAlignment="1">
      <alignment horizontal="right"/>
    </xf>
    <xf numFmtId="164" fontId="14" fillId="4" borderId="26" xfId="0" applyNumberFormat="1" applyFont="1" applyFill="1" applyBorder="1" applyAlignment="1">
      <alignment horizontal="left"/>
    </xf>
    <xf numFmtId="0" fontId="14" fillId="3" borderId="18" xfId="0" applyFont="1" applyFill="1" applyBorder="1"/>
    <xf numFmtId="0" fontId="15" fillId="3" borderId="25" xfId="0" applyFont="1" applyFill="1" applyBorder="1"/>
    <xf numFmtId="0" fontId="21" fillId="3" borderId="0" xfId="0" applyFont="1" applyFill="1" applyAlignment="1">
      <alignment vertical="top" wrapText="1"/>
    </xf>
    <xf numFmtId="164" fontId="14" fillId="3" borderId="0" xfId="0" applyNumberFormat="1" applyFont="1" applyFill="1" applyAlignment="1">
      <alignment horizontal="left"/>
    </xf>
    <xf numFmtId="0" fontId="19" fillId="3" borderId="0" xfId="0" applyFont="1" applyFill="1" applyAlignment="1">
      <alignment vertical="top" wrapText="1"/>
    </xf>
    <xf numFmtId="164" fontId="14" fillId="3" borderId="0" xfId="0" applyNumberFormat="1" applyFont="1" applyFill="1" applyAlignment="1">
      <alignment horizontal="right"/>
    </xf>
    <xf numFmtId="0" fontId="14" fillId="3" borderId="0" xfId="0" applyFont="1" applyFill="1" applyAlignment="1">
      <alignment vertical="top" wrapText="1"/>
    </xf>
    <xf numFmtId="0" fontId="14" fillId="3" borderId="18" xfId="0" applyFont="1" applyFill="1" applyBorder="1" applyAlignment="1">
      <alignment vertical="top" wrapText="1"/>
    </xf>
    <xf numFmtId="0" fontId="29" fillId="3" borderId="18" xfId="0" applyFont="1" applyFill="1" applyBorder="1"/>
    <xf numFmtId="0" fontId="12" fillId="3" borderId="0" xfId="0" applyFont="1" applyFill="1" applyAlignment="1">
      <alignment horizontal="right"/>
    </xf>
    <xf numFmtId="164" fontId="12" fillId="3" borderId="0" xfId="0" applyNumberFormat="1" applyFont="1" applyFill="1" applyAlignment="1">
      <alignment horizontal="right"/>
    </xf>
    <xf numFmtId="164" fontId="12" fillId="3" borderId="0" xfId="0" applyNumberFormat="1" applyFont="1" applyFill="1"/>
    <xf numFmtId="0" fontId="12" fillId="3" borderId="0" xfId="0" applyFont="1" applyFill="1"/>
    <xf numFmtId="0" fontId="12" fillId="3" borderId="25" xfId="0" applyFont="1" applyFill="1" applyBorder="1"/>
    <xf numFmtId="0" fontId="12" fillId="3" borderId="18" xfId="0" applyFont="1" applyFill="1" applyBorder="1"/>
    <xf numFmtId="0" fontId="30" fillId="3" borderId="2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2" fillId="3" borderId="25" xfId="0" applyFont="1" applyFill="1" applyBorder="1" applyAlignment="1">
      <alignment vertical="top" wrapText="1"/>
    </xf>
    <xf numFmtId="0" fontId="17" fillId="0" borderId="8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30" fillId="3" borderId="18" xfId="0" applyFont="1" applyFill="1" applyBorder="1" applyAlignment="1">
      <alignment horizontal="left" vertical="top" wrapText="1"/>
    </xf>
    <xf numFmtId="0" fontId="30" fillId="3" borderId="0" xfId="0" applyFont="1" applyFill="1" applyAlignment="1">
      <alignment horizontal="left" vertical="top" wrapText="1"/>
    </xf>
    <xf numFmtId="0" fontId="12" fillId="3" borderId="19" xfId="0" applyFont="1" applyFill="1" applyBorder="1" applyAlignment="1">
      <alignment horizontal="left" vertical="top" wrapText="1"/>
    </xf>
    <xf numFmtId="0" fontId="12" fillId="3" borderId="21" xfId="0" applyFont="1" applyFill="1" applyBorder="1" applyAlignment="1">
      <alignment horizontal="left" vertical="top" wrapText="1"/>
    </xf>
    <xf numFmtId="0" fontId="12" fillId="3" borderId="27" xfId="0" applyFont="1" applyFill="1" applyBorder="1" applyAlignment="1">
      <alignment horizontal="left" vertical="top" wrapText="1"/>
    </xf>
    <xf numFmtId="0" fontId="12" fillId="3" borderId="18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4" fillId="3" borderId="18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9" fillId="3" borderId="18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7" fillId="2" borderId="3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4" fontId="17" fillId="2" borderId="3" xfId="0" applyNumberFormat="1" applyFont="1" applyFill="1" applyBorder="1" applyAlignment="1">
      <alignment horizontal="center"/>
    </xf>
    <xf numFmtId="164" fontId="17" fillId="2" borderId="4" xfId="0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24" fillId="0" borderId="0" xfId="0" applyFont="1" applyAlignment="1">
      <alignment horizontal="left" wrapText="1"/>
    </xf>
    <xf numFmtId="15" fontId="15" fillId="0" borderId="3" xfId="0" applyNumberFormat="1" applyFont="1" applyBorder="1" applyAlignment="1">
      <alignment horizontal="left"/>
    </xf>
    <xf numFmtId="15" fontId="15" fillId="0" borderId="4" xfId="0" applyNumberFormat="1" applyFont="1" applyBorder="1" applyAlignment="1">
      <alignment horizontal="left"/>
    </xf>
    <xf numFmtId="15" fontId="15" fillId="0" borderId="1" xfId="0" applyNumberFormat="1" applyFont="1" applyBorder="1" applyAlignment="1">
      <alignment horizontal="left"/>
    </xf>
    <xf numFmtId="0" fontId="12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5"/>
  <sheetViews>
    <sheetView tabSelected="1" topLeftCell="A8" zoomScale="90" zoomScaleNormal="90" zoomScaleSheetLayoutView="85" workbookViewId="0">
      <selection activeCell="B18" sqref="B18"/>
    </sheetView>
  </sheetViews>
  <sheetFormatPr defaultColWidth="9.109375" defaultRowHeight="13.2" x14ac:dyDescent="0.25"/>
  <cols>
    <col min="1" max="1" width="4.33203125" style="3" customWidth="1"/>
    <col min="2" max="2" width="44.33203125" style="3" customWidth="1"/>
    <col min="3" max="3" width="13.44140625" style="1" bestFit="1" customWidth="1"/>
    <col min="4" max="4" width="13.88671875" style="2" bestFit="1" customWidth="1"/>
    <col min="5" max="5" width="20.33203125" style="4" bestFit="1" customWidth="1"/>
    <col min="6" max="7" width="14.6640625" style="3" customWidth="1"/>
    <col min="8" max="8" width="14.109375" style="3" bestFit="1" customWidth="1"/>
    <col min="9" max="16384" width="9.109375" style="3"/>
  </cols>
  <sheetData>
    <row r="1" spans="1:8" s="10" customFormat="1" ht="23.25" customHeight="1" x14ac:dyDescent="0.35">
      <c r="A1" s="15"/>
      <c r="B1" s="170" t="s">
        <v>23</v>
      </c>
      <c r="C1" s="170"/>
      <c r="D1" s="170"/>
      <c r="E1" s="170"/>
      <c r="F1" s="170"/>
      <c r="G1" s="170"/>
      <c r="H1" s="15"/>
    </row>
    <row r="2" spans="1:8" s="10" customFormat="1" ht="23.25" customHeight="1" x14ac:dyDescent="0.35">
      <c r="A2" s="15"/>
      <c r="B2" s="170" t="s">
        <v>29</v>
      </c>
      <c r="C2" s="170"/>
      <c r="D2" s="170"/>
      <c r="E2" s="170"/>
      <c r="F2" s="170"/>
      <c r="G2" s="170"/>
      <c r="H2" s="15"/>
    </row>
    <row r="3" spans="1:8" s="10" customFormat="1" ht="12.75" customHeight="1" x14ac:dyDescent="0.35">
      <c r="A3" s="15"/>
      <c r="B3" s="175" t="s">
        <v>249</v>
      </c>
      <c r="C3" s="16"/>
      <c r="D3" s="16"/>
      <c r="E3" s="16"/>
      <c r="F3" s="16"/>
      <c r="G3" s="16"/>
      <c r="H3" s="15"/>
    </row>
    <row r="4" spans="1:8" s="12" customFormat="1" x14ac:dyDescent="0.25">
      <c r="B4" s="17" t="s">
        <v>173</v>
      </c>
      <c r="C4" s="19"/>
      <c r="D4" s="20"/>
      <c r="E4" s="21"/>
      <c r="F4" s="18"/>
      <c r="G4" s="18"/>
      <c r="H4" s="18"/>
    </row>
    <row r="6" spans="1:8" s="7" customFormat="1" ht="15.6" x14ac:dyDescent="0.3">
      <c r="A6" s="22"/>
      <c r="B6" s="55" t="s">
        <v>22</v>
      </c>
      <c r="C6" s="172"/>
      <c r="D6" s="173"/>
      <c r="E6" s="173"/>
      <c r="F6" s="173"/>
      <c r="G6" s="174"/>
      <c r="H6" s="24"/>
    </row>
    <row r="7" spans="1:8" s="7" customFormat="1" ht="15.6" x14ac:dyDescent="0.3">
      <c r="A7" s="22"/>
      <c r="B7" s="55" t="s">
        <v>14</v>
      </c>
      <c r="C7" s="25"/>
      <c r="D7" s="26"/>
      <c r="E7" s="26"/>
      <c r="F7" s="27"/>
      <c r="G7" s="23"/>
      <c r="H7" s="24"/>
    </row>
    <row r="8" spans="1:8" s="7" customFormat="1" ht="15.6" x14ac:dyDescent="0.3">
      <c r="A8" s="22"/>
      <c r="B8" s="55" t="s">
        <v>15</v>
      </c>
      <c r="C8" s="25"/>
      <c r="D8" s="26"/>
      <c r="E8" s="26"/>
      <c r="F8" s="27"/>
      <c r="G8" s="23"/>
      <c r="H8" s="24"/>
    </row>
    <row r="9" spans="1:8" s="7" customFormat="1" ht="15.6" x14ac:dyDescent="0.3">
      <c r="A9" s="22"/>
      <c r="B9" s="55" t="s">
        <v>4</v>
      </c>
      <c r="C9" s="25"/>
      <c r="D9" s="26"/>
      <c r="E9" s="26"/>
      <c r="F9" s="27"/>
      <c r="G9" s="23"/>
      <c r="H9" s="24"/>
    </row>
    <row r="10" spans="1:8" s="7" customFormat="1" ht="15.6" x14ac:dyDescent="0.3">
      <c r="A10" s="22"/>
      <c r="B10" s="55" t="s">
        <v>16</v>
      </c>
      <c r="C10" s="25"/>
      <c r="D10" s="26"/>
      <c r="E10" s="26"/>
      <c r="F10" s="27"/>
      <c r="G10" s="23"/>
      <c r="H10" s="24"/>
    </row>
    <row r="11" spans="1:8" s="7" customFormat="1" ht="15.6" x14ac:dyDescent="0.3">
      <c r="A11" s="22"/>
      <c r="B11" s="55" t="s">
        <v>45</v>
      </c>
      <c r="C11" s="25"/>
      <c r="D11" s="26"/>
      <c r="E11" s="26"/>
      <c r="F11" s="27"/>
      <c r="G11" s="23"/>
      <c r="H11" s="24"/>
    </row>
    <row r="12" spans="1:8" s="7" customFormat="1" ht="16.8" x14ac:dyDescent="0.3">
      <c r="A12" s="22"/>
      <c r="B12" s="55" t="s">
        <v>116</v>
      </c>
      <c r="C12" s="25"/>
      <c r="D12" s="26"/>
      <c r="E12" s="26"/>
      <c r="F12" s="27"/>
      <c r="G12" s="23"/>
      <c r="H12" s="24"/>
    </row>
    <row r="13" spans="1:8" s="7" customFormat="1" ht="15.6" x14ac:dyDescent="0.3">
      <c r="A13" s="22"/>
      <c r="B13" s="55" t="s">
        <v>47</v>
      </c>
      <c r="C13" s="25"/>
      <c r="D13" s="26"/>
      <c r="E13" s="26"/>
      <c r="F13" s="27"/>
      <c r="G13" s="23"/>
      <c r="H13" s="24"/>
    </row>
    <row r="14" spans="1:8" s="7" customFormat="1" ht="15.6" x14ac:dyDescent="0.3">
      <c r="A14" s="22"/>
      <c r="B14" s="55" t="s">
        <v>48</v>
      </c>
      <c r="C14" s="25"/>
      <c r="D14" s="26"/>
      <c r="E14" s="26"/>
      <c r="F14" s="27"/>
      <c r="G14" s="23"/>
      <c r="H14" s="24"/>
    </row>
    <row r="15" spans="1:8" s="7" customFormat="1" ht="15.6" x14ac:dyDescent="0.3">
      <c r="A15" s="22"/>
      <c r="B15" s="55" t="s">
        <v>49</v>
      </c>
      <c r="C15" s="25"/>
      <c r="D15" s="26"/>
      <c r="E15" s="26"/>
      <c r="F15" s="27"/>
      <c r="G15" s="23"/>
      <c r="H15" s="24"/>
    </row>
    <row r="16" spans="1:8" s="7" customFormat="1" ht="15.6" x14ac:dyDescent="0.3">
      <c r="A16" s="22"/>
      <c r="B16" s="55" t="s">
        <v>66</v>
      </c>
      <c r="C16" s="25"/>
      <c r="D16" s="26"/>
      <c r="E16" s="26"/>
      <c r="F16" s="27"/>
      <c r="G16" s="23"/>
      <c r="H16" s="24"/>
    </row>
    <row r="17" spans="1:8" s="7" customFormat="1" ht="15.6" x14ac:dyDescent="0.3">
      <c r="A17" s="22"/>
      <c r="B17" s="55" t="s">
        <v>50</v>
      </c>
      <c r="C17" s="25"/>
      <c r="D17" s="26"/>
      <c r="E17" s="26"/>
      <c r="F17" s="27"/>
      <c r="G17" s="23"/>
      <c r="H17" s="24"/>
    </row>
    <row r="18" spans="1:8" s="7" customFormat="1" ht="24" customHeight="1" x14ac:dyDescent="0.3">
      <c r="A18" s="24"/>
      <c r="B18" s="62"/>
      <c r="C18" s="28"/>
      <c r="D18" s="29"/>
      <c r="E18" s="30"/>
      <c r="F18" s="24"/>
      <c r="G18" s="24"/>
      <c r="H18" s="24"/>
    </row>
    <row r="19" spans="1:8" s="11" customFormat="1" ht="15.6" x14ac:dyDescent="0.2">
      <c r="B19" s="91" t="s">
        <v>174</v>
      </c>
      <c r="C19" s="32"/>
      <c r="D19" s="33"/>
      <c r="E19" s="34"/>
      <c r="F19" s="31"/>
      <c r="G19" s="31"/>
      <c r="H19" s="35"/>
    </row>
    <row r="20" spans="1:8" s="11" customFormat="1" ht="19.5" customHeight="1" x14ac:dyDescent="0.25">
      <c r="A20" s="56">
        <v>1</v>
      </c>
      <c r="B20" s="57" t="s">
        <v>52</v>
      </c>
      <c r="C20" s="32"/>
      <c r="D20" s="33"/>
      <c r="E20" s="34"/>
      <c r="F20" s="31"/>
      <c r="G20" s="31"/>
      <c r="H20" s="35"/>
    </row>
    <row r="21" spans="1:8" s="5" customFormat="1" ht="15.6" x14ac:dyDescent="0.25">
      <c r="A21" s="60" t="s">
        <v>5</v>
      </c>
      <c r="B21" s="61" t="s">
        <v>6</v>
      </c>
      <c r="C21" s="3"/>
      <c r="D21" s="1"/>
      <c r="E21" s="2"/>
      <c r="F21" s="4"/>
      <c r="G21" s="165" t="s">
        <v>112</v>
      </c>
      <c r="H21" s="166"/>
    </row>
    <row r="22" spans="1:8" s="5" customFormat="1" x14ac:dyDescent="0.25">
      <c r="A22" s="37"/>
      <c r="B22" s="36" t="s">
        <v>25</v>
      </c>
      <c r="C22" s="36" t="s">
        <v>72</v>
      </c>
      <c r="D22" s="38" t="s">
        <v>74</v>
      </c>
      <c r="E22" s="39" t="s">
        <v>0</v>
      </c>
      <c r="F22" s="39" t="s">
        <v>1</v>
      </c>
      <c r="G22" s="38" t="s">
        <v>2</v>
      </c>
      <c r="H22" s="38" t="s">
        <v>3</v>
      </c>
    </row>
    <row r="23" spans="1:8" s="7" customFormat="1" ht="15.6" x14ac:dyDescent="0.3">
      <c r="A23" s="62"/>
      <c r="B23" s="63" t="s">
        <v>140</v>
      </c>
      <c r="C23" s="63" t="s">
        <v>73</v>
      </c>
      <c r="D23" s="64"/>
      <c r="E23" s="65">
        <v>3000</v>
      </c>
      <c r="F23" s="65" t="str">
        <f>IF(D23*E23&gt;0.001,D23*E23,"")</f>
        <v/>
      </c>
      <c r="G23" s="66"/>
      <c r="H23" s="66" t="str">
        <f>IF(G23="","",F23-G23)</f>
        <v/>
      </c>
    </row>
    <row r="24" spans="1:8" s="7" customFormat="1" ht="15.6" x14ac:dyDescent="0.3">
      <c r="A24" s="62"/>
      <c r="B24" s="63" t="s">
        <v>139</v>
      </c>
      <c r="C24" s="63" t="s">
        <v>73</v>
      </c>
      <c r="D24" s="64"/>
      <c r="E24" s="65">
        <v>750</v>
      </c>
      <c r="F24" s="65" t="str">
        <f>IF(D24*E24&gt;0.001,D24*E24,"")</f>
        <v/>
      </c>
      <c r="G24" s="66"/>
      <c r="H24" s="66" t="str">
        <f t="shared" ref="H24:H30" si="0">IF(G24="","",F24-G24)</f>
        <v/>
      </c>
    </row>
    <row r="25" spans="1:8" s="7" customFormat="1" ht="16.8" x14ac:dyDescent="0.3">
      <c r="A25" s="62"/>
      <c r="B25" s="63" t="s">
        <v>155</v>
      </c>
      <c r="C25" s="63" t="s">
        <v>73</v>
      </c>
      <c r="D25" s="64"/>
      <c r="E25" s="65"/>
      <c r="F25" s="65" t="str">
        <f t="shared" ref="F25:F30" si="1">IF(D25*E25&gt;0.001,D25*E25,"")</f>
        <v/>
      </c>
      <c r="G25" s="66"/>
      <c r="H25" s="66" t="str">
        <f t="shared" si="0"/>
        <v/>
      </c>
    </row>
    <row r="26" spans="1:8" s="7" customFormat="1" ht="16.8" x14ac:dyDescent="0.3">
      <c r="A26" s="62"/>
      <c r="B26" s="63" t="s">
        <v>138</v>
      </c>
      <c r="C26" s="63" t="s">
        <v>117</v>
      </c>
      <c r="D26" s="64"/>
      <c r="E26" s="65">
        <v>2</v>
      </c>
      <c r="F26" s="65" t="str">
        <f t="shared" si="1"/>
        <v/>
      </c>
      <c r="G26" s="66"/>
      <c r="H26" s="66" t="str">
        <f t="shared" si="0"/>
        <v/>
      </c>
    </row>
    <row r="27" spans="1:8" s="7" customFormat="1" ht="16.8" x14ac:dyDescent="0.3">
      <c r="A27" s="62"/>
      <c r="B27" s="63" t="s">
        <v>142</v>
      </c>
      <c r="C27" s="63" t="s">
        <v>117</v>
      </c>
      <c r="D27" s="64"/>
      <c r="E27" s="65">
        <v>2</v>
      </c>
      <c r="F27" s="65" t="str">
        <f t="shared" si="1"/>
        <v/>
      </c>
      <c r="G27" s="66"/>
      <c r="H27" s="66" t="str">
        <f t="shared" si="0"/>
        <v/>
      </c>
    </row>
    <row r="28" spans="1:8" s="7" customFormat="1" ht="15.6" x14ac:dyDescent="0.3">
      <c r="A28" s="62"/>
      <c r="B28" s="63" t="s">
        <v>137</v>
      </c>
      <c r="C28" s="63" t="s">
        <v>75</v>
      </c>
      <c r="D28" s="64"/>
      <c r="E28" s="65">
        <v>10</v>
      </c>
      <c r="F28" s="65" t="str">
        <f t="shared" si="1"/>
        <v/>
      </c>
      <c r="G28" s="66"/>
      <c r="H28" s="66" t="str">
        <f t="shared" si="0"/>
        <v/>
      </c>
    </row>
    <row r="29" spans="1:8" s="7" customFormat="1" ht="16.8" x14ac:dyDescent="0.3">
      <c r="A29" s="62"/>
      <c r="B29" s="63" t="s">
        <v>165</v>
      </c>
      <c r="C29" s="63" t="s">
        <v>73</v>
      </c>
      <c r="D29" s="64"/>
      <c r="E29" s="65"/>
      <c r="F29" s="65" t="str">
        <f t="shared" si="1"/>
        <v/>
      </c>
      <c r="G29" s="66"/>
      <c r="H29" s="66" t="str">
        <f t="shared" si="0"/>
        <v/>
      </c>
    </row>
    <row r="30" spans="1:8" s="7" customFormat="1" ht="15.6" x14ac:dyDescent="0.3">
      <c r="A30" s="62"/>
      <c r="B30" s="63" t="s">
        <v>9</v>
      </c>
      <c r="C30" s="63"/>
      <c r="D30" s="64"/>
      <c r="E30" s="65"/>
      <c r="F30" s="65" t="str">
        <f t="shared" si="1"/>
        <v/>
      </c>
      <c r="G30" s="65"/>
      <c r="H30" s="66" t="str">
        <f t="shared" si="0"/>
        <v/>
      </c>
    </row>
    <row r="31" spans="1:8" s="7" customFormat="1" ht="15.6" x14ac:dyDescent="0.3">
      <c r="A31" s="24"/>
      <c r="B31" s="24"/>
      <c r="C31" s="24"/>
      <c r="D31" s="28"/>
      <c r="E31" s="29"/>
      <c r="F31" s="42"/>
      <c r="G31" s="43"/>
      <c r="H31" s="44"/>
    </row>
    <row r="32" spans="1:8" s="7" customFormat="1" ht="16.2" x14ac:dyDescent="0.3">
      <c r="A32" s="69" t="s">
        <v>7</v>
      </c>
      <c r="B32" s="70" t="s">
        <v>8</v>
      </c>
      <c r="C32" s="24"/>
      <c r="D32" s="28"/>
      <c r="E32" s="29"/>
      <c r="F32" s="45"/>
      <c r="G32" s="165" t="s">
        <v>112</v>
      </c>
      <c r="H32" s="166"/>
    </row>
    <row r="33" spans="1:8" s="7" customFormat="1" ht="15.6" x14ac:dyDescent="0.3">
      <c r="A33" s="46"/>
      <c r="B33" s="36" t="s">
        <v>25</v>
      </c>
      <c r="C33" s="36" t="s">
        <v>72</v>
      </c>
      <c r="D33" s="38" t="s">
        <v>74</v>
      </c>
      <c r="E33" s="39" t="s">
        <v>0</v>
      </c>
      <c r="F33" s="39" t="s">
        <v>1</v>
      </c>
      <c r="G33" s="38" t="s">
        <v>2</v>
      </c>
      <c r="H33" s="38" t="s">
        <v>3</v>
      </c>
    </row>
    <row r="34" spans="1:8" s="7" customFormat="1" ht="15.6" x14ac:dyDescent="0.3">
      <c r="A34" s="24"/>
      <c r="B34" s="63" t="s">
        <v>78</v>
      </c>
      <c r="C34" s="63" t="s">
        <v>76</v>
      </c>
      <c r="D34" s="64"/>
      <c r="E34" s="65">
        <v>8</v>
      </c>
      <c r="F34" s="66" t="str">
        <f t="shared" ref="F34:F131" si="2">IF(D34*E34&gt;0.001,D34*E34,"")</f>
        <v/>
      </c>
      <c r="G34" s="66"/>
      <c r="H34" s="66" t="str">
        <f t="shared" ref="H34:H130" si="3">IF(G34="","",F34-G34)</f>
        <v/>
      </c>
    </row>
    <row r="35" spans="1:8" s="7" customFormat="1" ht="15.6" x14ac:dyDescent="0.3">
      <c r="A35" s="24"/>
      <c r="B35" s="63" t="s">
        <v>79</v>
      </c>
      <c r="C35" s="63" t="s">
        <v>76</v>
      </c>
      <c r="D35" s="64"/>
      <c r="E35" s="65">
        <v>14</v>
      </c>
      <c r="F35" s="66" t="str">
        <f t="shared" si="2"/>
        <v/>
      </c>
      <c r="G35" s="66"/>
      <c r="H35" s="66"/>
    </row>
    <row r="36" spans="1:8" s="7" customFormat="1" ht="15.6" x14ac:dyDescent="0.3">
      <c r="A36" s="24"/>
      <c r="B36" s="63" t="s">
        <v>132</v>
      </c>
      <c r="C36" s="63" t="s">
        <v>77</v>
      </c>
      <c r="D36" s="64"/>
      <c r="E36" s="65">
        <v>3000</v>
      </c>
      <c r="F36" s="66" t="str">
        <f t="shared" si="2"/>
        <v/>
      </c>
      <c r="G36" s="66"/>
      <c r="H36" s="66" t="str">
        <f t="shared" si="3"/>
        <v/>
      </c>
    </row>
    <row r="37" spans="1:8" s="7" customFormat="1" ht="15.6" x14ac:dyDescent="0.3">
      <c r="A37" s="24"/>
      <c r="B37" s="63" t="s">
        <v>166</v>
      </c>
      <c r="C37" s="63" t="s">
        <v>77</v>
      </c>
      <c r="D37" s="64"/>
      <c r="E37" s="65">
        <v>100</v>
      </c>
      <c r="F37" s="66" t="str">
        <f t="shared" si="2"/>
        <v/>
      </c>
      <c r="G37" s="66"/>
      <c r="H37" s="66" t="str">
        <f t="shared" si="3"/>
        <v/>
      </c>
    </row>
    <row r="38" spans="1:8" s="7" customFormat="1" ht="15.6" x14ac:dyDescent="0.3">
      <c r="A38" s="24"/>
      <c r="B38" s="63" t="s">
        <v>133</v>
      </c>
      <c r="C38" s="63" t="s">
        <v>76</v>
      </c>
      <c r="D38" s="64"/>
      <c r="E38" s="65">
        <v>13</v>
      </c>
      <c r="F38" s="66" t="str">
        <f t="shared" si="2"/>
        <v/>
      </c>
      <c r="G38" s="66"/>
      <c r="H38" s="66" t="str">
        <f t="shared" si="3"/>
        <v/>
      </c>
    </row>
    <row r="39" spans="1:8" s="7" customFormat="1" ht="15.6" x14ac:dyDescent="0.3">
      <c r="A39" s="24"/>
      <c r="B39" s="63" t="s">
        <v>134</v>
      </c>
      <c r="C39" s="63" t="s">
        <v>76</v>
      </c>
      <c r="D39" s="64"/>
      <c r="E39" s="65">
        <v>15</v>
      </c>
      <c r="F39" s="66" t="str">
        <f t="shared" si="2"/>
        <v/>
      </c>
      <c r="G39" s="66"/>
      <c r="H39" s="66" t="str">
        <f t="shared" si="3"/>
        <v/>
      </c>
    </row>
    <row r="40" spans="1:8" s="7" customFormat="1" ht="15.6" x14ac:dyDescent="0.3">
      <c r="A40" s="24"/>
      <c r="B40" s="63" t="s">
        <v>135</v>
      </c>
      <c r="C40" s="63" t="s">
        <v>77</v>
      </c>
      <c r="D40" s="64"/>
      <c r="E40" s="65">
        <v>2000</v>
      </c>
      <c r="F40" s="66" t="str">
        <f t="shared" si="2"/>
        <v/>
      </c>
      <c r="G40" s="66"/>
      <c r="H40" s="66" t="str">
        <f t="shared" si="3"/>
        <v/>
      </c>
    </row>
    <row r="41" spans="1:8" s="7" customFormat="1" ht="15.6" x14ac:dyDescent="0.3">
      <c r="A41" s="24"/>
      <c r="B41" s="63" t="s">
        <v>31</v>
      </c>
      <c r="C41" s="63" t="s">
        <v>77</v>
      </c>
      <c r="D41" s="64"/>
      <c r="E41" s="65">
        <v>500</v>
      </c>
      <c r="F41" s="66" t="str">
        <f t="shared" si="2"/>
        <v/>
      </c>
      <c r="G41" s="66"/>
      <c r="H41" s="66" t="str">
        <f t="shared" si="3"/>
        <v/>
      </c>
    </row>
    <row r="42" spans="1:8" s="7" customFormat="1" ht="15.6" x14ac:dyDescent="0.3">
      <c r="A42" s="24"/>
      <c r="B42" s="63" t="s">
        <v>176</v>
      </c>
      <c r="C42" s="63" t="s">
        <v>77</v>
      </c>
      <c r="D42" s="64"/>
      <c r="E42" s="65">
        <v>300</v>
      </c>
      <c r="F42" s="66" t="str">
        <f t="shared" si="2"/>
        <v/>
      </c>
      <c r="G42" s="66"/>
      <c r="H42" s="66" t="str">
        <f t="shared" si="3"/>
        <v/>
      </c>
    </row>
    <row r="43" spans="1:8" s="7" customFormat="1" ht="15.6" x14ac:dyDescent="0.3">
      <c r="A43" s="24"/>
      <c r="B43" s="63" t="s">
        <v>177</v>
      </c>
      <c r="C43" s="63" t="s">
        <v>77</v>
      </c>
      <c r="D43" s="64"/>
      <c r="E43" s="65">
        <v>250</v>
      </c>
      <c r="F43" s="66" t="str">
        <f t="shared" si="2"/>
        <v/>
      </c>
      <c r="G43" s="66"/>
      <c r="H43" s="66" t="str">
        <f t="shared" si="3"/>
        <v/>
      </c>
    </row>
    <row r="44" spans="1:8" s="7" customFormat="1" ht="16.8" x14ac:dyDescent="0.3">
      <c r="A44" s="24"/>
      <c r="B44" s="63" t="s">
        <v>136</v>
      </c>
      <c r="C44" s="63" t="s">
        <v>73</v>
      </c>
      <c r="D44" s="64"/>
      <c r="E44" s="65">
        <v>2500</v>
      </c>
      <c r="F44" s="66" t="str">
        <f t="shared" si="2"/>
        <v/>
      </c>
      <c r="G44" s="66"/>
      <c r="H44" s="66" t="str">
        <f t="shared" si="3"/>
        <v/>
      </c>
    </row>
    <row r="45" spans="1:8" s="7" customFormat="1" ht="15.6" x14ac:dyDescent="0.3">
      <c r="A45" s="24"/>
      <c r="B45" s="63" t="s">
        <v>9</v>
      </c>
      <c r="C45" s="63"/>
      <c r="D45" s="64"/>
      <c r="E45" s="65"/>
      <c r="F45" s="66" t="str">
        <f t="shared" si="2"/>
        <v/>
      </c>
      <c r="G45" s="68"/>
      <c r="H45" s="66" t="str">
        <f t="shared" si="3"/>
        <v/>
      </c>
    </row>
    <row r="46" spans="1:8" s="7" customFormat="1" ht="15.6" x14ac:dyDescent="0.3">
      <c r="A46" s="24"/>
      <c r="B46" s="24"/>
      <c r="C46" s="28"/>
      <c r="D46" s="29"/>
      <c r="E46" s="42"/>
      <c r="F46" s="42"/>
      <c r="G46" s="42"/>
      <c r="H46" s="24"/>
    </row>
    <row r="47" spans="1:8" s="7" customFormat="1" ht="15.6" x14ac:dyDescent="0.3">
      <c r="A47" s="56">
        <v>2</v>
      </c>
      <c r="B47" s="171" t="s">
        <v>53</v>
      </c>
      <c r="C47" s="171"/>
      <c r="D47" s="29"/>
      <c r="E47" s="29"/>
      <c r="F47" s="29"/>
      <c r="G47" s="50"/>
      <c r="H47" s="24"/>
    </row>
    <row r="48" spans="1:8" s="7" customFormat="1" ht="18" customHeight="1" x14ac:dyDescent="0.3">
      <c r="A48" s="69" t="s">
        <v>5</v>
      </c>
      <c r="B48" s="70" t="s">
        <v>19</v>
      </c>
      <c r="C48" s="71"/>
      <c r="D48" s="29"/>
      <c r="E48" s="29"/>
      <c r="F48" s="29"/>
      <c r="G48" s="165" t="s">
        <v>112</v>
      </c>
      <c r="H48" s="166"/>
    </row>
    <row r="49" spans="1:8" s="7" customFormat="1" ht="18.75" customHeight="1" x14ac:dyDescent="0.3">
      <c r="A49" s="46"/>
      <c r="B49" s="36" t="s">
        <v>25</v>
      </c>
      <c r="C49" s="36" t="s">
        <v>72</v>
      </c>
      <c r="D49" s="38" t="s">
        <v>74</v>
      </c>
      <c r="E49" s="39" t="s">
        <v>0</v>
      </c>
      <c r="F49" s="39" t="s">
        <v>1</v>
      </c>
      <c r="G49" s="38" t="s">
        <v>2</v>
      </c>
      <c r="H49" s="38" t="s">
        <v>3</v>
      </c>
    </row>
    <row r="50" spans="1:8" s="7" customFormat="1" ht="15.6" x14ac:dyDescent="0.3">
      <c r="A50" s="24"/>
      <c r="B50" s="63" t="s">
        <v>30</v>
      </c>
      <c r="C50" s="63" t="s">
        <v>77</v>
      </c>
      <c r="D50" s="64"/>
      <c r="E50" s="65">
        <v>250</v>
      </c>
      <c r="F50" s="66" t="str">
        <f t="shared" si="2"/>
        <v/>
      </c>
      <c r="G50" s="65"/>
      <c r="H50" s="66" t="str">
        <f t="shared" si="3"/>
        <v/>
      </c>
    </row>
    <row r="51" spans="1:8" s="7" customFormat="1" ht="15.6" x14ac:dyDescent="0.3">
      <c r="A51" s="24"/>
      <c r="B51" s="63" t="s">
        <v>80</v>
      </c>
      <c r="C51" s="63" t="s">
        <v>77</v>
      </c>
      <c r="D51" s="64"/>
      <c r="E51" s="65">
        <v>2500</v>
      </c>
      <c r="F51" s="66" t="str">
        <f t="shared" si="2"/>
        <v/>
      </c>
      <c r="G51" s="66"/>
      <c r="H51" s="66" t="str">
        <f t="shared" si="3"/>
        <v/>
      </c>
    </row>
    <row r="52" spans="1:8" s="7" customFormat="1" ht="16.8" x14ac:dyDescent="0.3">
      <c r="A52" s="24"/>
      <c r="B52" s="63" t="s">
        <v>156</v>
      </c>
      <c r="C52" s="63" t="s">
        <v>77</v>
      </c>
      <c r="D52" s="64"/>
      <c r="E52" s="65"/>
      <c r="F52" s="66" t="str">
        <f t="shared" si="2"/>
        <v/>
      </c>
      <c r="G52" s="66"/>
      <c r="H52" s="66" t="str">
        <f t="shared" si="3"/>
        <v/>
      </c>
    </row>
    <row r="53" spans="1:8" s="7" customFormat="1" ht="16.8" x14ac:dyDescent="0.3">
      <c r="A53" s="24"/>
      <c r="B53" s="63" t="s">
        <v>128</v>
      </c>
      <c r="C53" s="63" t="s">
        <v>117</v>
      </c>
      <c r="D53" s="64"/>
      <c r="E53" s="65">
        <v>150</v>
      </c>
      <c r="F53" s="66" t="str">
        <f t="shared" si="2"/>
        <v/>
      </c>
      <c r="G53" s="66"/>
      <c r="H53" s="66"/>
    </row>
    <row r="54" spans="1:8" s="7" customFormat="1" ht="16.8" x14ac:dyDescent="0.3">
      <c r="A54" s="24"/>
      <c r="B54" s="63" t="s">
        <v>157</v>
      </c>
      <c r="C54" s="63" t="s">
        <v>77</v>
      </c>
      <c r="D54" s="64"/>
      <c r="E54" s="65"/>
      <c r="F54" s="66" t="str">
        <f t="shared" si="2"/>
        <v/>
      </c>
      <c r="G54" s="66"/>
      <c r="H54" s="66" t="str">
        <f t="shared" si="3"/>
        <v/>
      </c>
    </row>
    <row r="55" spans="1:8" s="7" customFormat="1" ht="16.8" x14ac:dyDescent="0.3">
      <c r="A55" s="24"/>
      <c r="B55" s="63" t="s">
        <v>130</v>
      </c>
      <c r="C55" s="63" t="s">
        <v>117</v>
      </c>
      <c r="D55" s="64"/>
      <c r="E55" s="65">
        <v>3</v>
      </c>
      <c r="F55" s="66" t="str">
        <f t="shared" si="2"/>
        <v/>
      </c>
      <c r="G55" s="66"/>
      <c r="H55" s="66" t="str">
        <f t="shared" si="3"/>
        <v/>
      </c>
    </row>
    <row r="56" spans="1:8" s="7" customFormat="1" ht="15.6" x14ac:dyDescent="0.3">
      <c r="A56" s="24"/>
      <c r="B56" s="63" t="s">
        <v>131</v>
      </c>
      <c r="C56" s="63" t="s">
        <v>77</v>
      </c>
      <c r="D56" s="64"/>
      <c r="E56" s="65">
        <v>150</v>
      </c>
      <c r="F56" s="66" t="str">
        <f t="shared" si="2"/>
        <v/>
      </c>
      <c r="G56" s="66"/>
      <c r="H56" s="66" t="str">
        <f t="shared" si="3"/>
        <v/>
      </c>
    </row>
    <row r="57" spans="1:8" s="7" customFormat="1" ht="16.8" x14ac:dyDescent="0.3">
      <c r="A57" s="24"/>
      <c r="B57" s="63" t="s">
        <v>129</v>
      </c>
      <c r="C57" s="63" t="s">
        <v>118</v>
      </c>
      <c r="D57" s="64"/>
      <c r="E57" s="65">
        <v>60</v>
      </c>
      <c r="F57" s="66" t="str">
        <f t="shared" si="2"/>
        <v/>
      </c>
      <c r="G57" s="66"/>
      <c r="H57" s="66" t="str">
        <f t="shared" si="3"/>
        <v/>
      </c>
    </row>
    <row r="58" spans="1:8" s="7" customFormat="1" ht="15.6" x14ac:dyDescent="0.3">
      <c r="A58" s="24"/>
      <c r="B58" s="63" t="s">
        <v>143</v>
      </c>
      <c r="C58" s="63" t="s">
        <v>76</v>
      </c>
      <c r="D58" s="64"/>
      <c r="E58" s="65">
        <v>75</v>
      </c>
      <c r="F58" s="66" t="str">
        <f t="shared" si="2"/>
        <v/>
      </c>
      <c r="G58" s="66"/>
      <c r="H58" s="66" t="str">
        <f t="shared" si="3"/>
        <v/>
      </c>
    </row>
    <row r="59" spans="1:8" s="7" customFormat="1" ht="16.8" x14ac:dyDescent="0.3">
      <c r="A59" s="24"/>
      <c r="B59" s="63" t="s">
        <v>167</v>
      </c>
      <c r="C59" s="63" t="s">
        <v>118</v>
      </c>
      <c r="D59" s="64"/>
      <c r="E59" s="65">
        <v>150</v>
      </c>
      <c r="F59" s="66" t="str">
        <f t="shared" si="2"/>
        <v/>
      </c>
      <c r="G59" s="66"/>
      <c r="H59" s="66" t="str">
        <f t="shared" si="3"/>
        <v/>
      </c>
    </row>
    <row r="60" spans="1:8" s="7" customFormat="1" ht="16.8" x14ac:dyDescent="0.3">
      <c r="A60" s="24"/>
      <c r="B60" s="63" t="s">
        <v>158</v>
      </c>
      <c r="C60" s="63" t="s">
        <v>76</v>
      </c>
      <c r="D60" s="64"/>
      <c r="E60" s="65"/>
      <c r="F60" s="66" t="str">
        <f t="shared" si="2"/>
        <v/>
      </c>
      <c r="G60" s="66"/>
      <c r="H60" s="66"/>
    </row>
    <row r="61" spans="1:8" s="7" customFormat="1" ht="15.6" x14ac:dyDescent="0.3">
      <c r="A61" s="24"/>
      <c r="B61" s="63" t="s">
        <v>9</v>
      </c>
      <c r="C61" s="63"/>
      <c r="D61" s="64"/>
      <c r="E61" s="65"/>
      <c r="F61" s="66" t="str">
        <f t="shared" si="2"/>
        <v/>
      </c>
      <c r="G61" s="65"/>
      <c r="H61" s="66" t="str">
        <f t="shared" si="3"/>
        <v/>
      </c>
    </row>
    <row r="62" spans="1:8" s="7" customFormat="1" ht="15.6" x14ac:dyDescent="0.3">
      <c r="A62" s="24"/>
      <c r="B62" s="24"/>
      <c r="C62" s="28"/>
      <c r="D62" s="29"/>
      <c r="E62" s="42"/>
      <c r="F62" s="29"/>
      <c r="G62" s="29"/>
      <c r="H62" s="24"/>
    </row>
    <row r="63" spans="1:8" s="7" customFormat="1" ht="16.2" x14ac:dyDescent="0.3">
      <c r="A63" s="69" t="s">
        <v>7</v>
      </c>
      <c r="B63" s="70" t="s">
        <v>20</v>
      </c>
      <c r="C63" s="24"/>
      <c r="D63" s="28"/>
      <c r="E63" s="29"/>
      <c r="F63" s="29"/>
      <c r="G63" s="165" t="s">
        <v>112</v>
      </c>
      <c r="H63" s="166"/>
    </row>
    <row r="64" spans="1:8" s="7" customFormat="1" ht="15.6" x14ac:dyDescent="0.3">
      <c r="A64" s="69"/>
      <c r="B64" s="36" t="s">
        <v>25</v>
      </c>
      <c r="C64" s="36" t="s">
        <v>72</v>
      </c>
      <c r="D64" s="38" t="s">
        <v>74</v>
      </c>
      <c r="E64" s="39" t="s">
        <v>0</v>
      </c>
      <c r="F64" s="39" t="s">
        <v>1</v>
      </c>
      <c r="G64" s="38" t="s">
        <v>2</v>
      </c>
      <c r="H64" s="38" t="s">
        <v>3</v>
      </c>
    </row>
    <row r="65" spans="1:8" s="7" customFormat="1" ht="16.8" x14ac:dyDescent="0.3">
      <c r="A65" s="24"/>
      <c r="B65" s="63" t="s">
        <v>159</v>
      </c>
      <c r="C65" s="63" t="s">
        <v>76</v>
      </c>
      <c r="D65" s="64"/>
      <c r="E65" s="65"/>
      <c r="F65" s="66" t="str">
        <f t="shared" si="2"/>
        <v/>
      </c>
      <c r="G65" s="66"/>
      <c r="H65" s="66" t="str">
        <f t="shared" si="3"/>
        <v/>
      </c>
    </row>
    <row r="66" spans="1:8" s="7" customFormat="1" ht="16.8" x14ac:dyDescent="0.3">
      <c r="A66" s="24"/>
      <c r="B66" s="63" t="s">
        <v>160</v>
      </c>
      <c r="C66" s="63" t="s">
        <v>77</v>
      </c>
      <c r="D66" s="64"/>
      <c r="E66" s="65"/>
      <c r="F66" s="66" t="str">
        <f t="shared" si="2"/>
        <v/>
      </c>
      <c r="G66" s="66"/>
      <c r="H66" s="66" t="str">
        <f t="shared" si="3"/>
        <v/>
      </c>
    </row>
    <row r="67" spans="1:8" s="7" customFormat="1" ht="16.8" x14ac:dyDescent="0.3">
      <c r="A67" s="24"/>
      <c r="B67" s="63" t="s">
        <v>161</v>
      </c>
      <c r="C67" s="63" t="s">
        <v>77</v>
      </c>
      <c r="D67" s="64"/>
      <c r="E67" s="65"/>
      <c r="F67" s="66" t="str">
        <f>IF(D67*E67&gt;0.001,D67*E67,"")</f>
        <v/>
      </c>
      <c r="G67" s="66"/>
      <c r="H67" s="66" t="str">
        <f>IF(G67="","",F67-G67)</f>
        <v/>
      </c>
    </row>
    <row r="68" spans="1:8" s="7" customFormat="1" ht="15.6" x14ac:dyDescent="0.3">
      <c r="A68" s="24"/>
      <c r="B68" s="63" t="s">
        <v>9</v>
      </c>
      <c r="C68" s="63"/>
      <c r="D68" s="64"/>
      <c r="E68" s="65"/>
      <c r="F68" s="66" t="str">
        <f t="shared" si="2"/>
        <v/>
      </c>
      <c r="G68" s="65"/>
      <c r="H68" s="66" t="str">
        <f t="shared" si="3"/>
        <v/>
      </c>
    </row>
    <row r="69" spans="1:8" s="7" customFormat="1" ht="15.6" x14ac:dyDescent="0.3">
      <c r="A69" s="24"/>
      <c r="B69" s="24"/>
      <c r="C69" s="24"/>
      <c r="D69" s="28"/>
      <c r="E69" s="29"/>
      <c r="F69" s="42"/>
      <c r="G69" s="29"/>
      <c r="H69" s="29"/>
    </row>
    <row r="70" spans="1:8" s="7" customFormat="1" ht="16.8" x14ac:dyDescent="0.3">
      <c r="A70" s="56">
        <v>3</v>
      </c>
      <c r="B70" s="57" t="s">
        <v>119</v>
      </c>
      <c r="C70" s="24"/>
      <c r="D70" s="28"/>
      <c r="E70" s="29"/>
      <c r="F70" s="29"/>
      <c r="G70" s="29"/>
      <c r="H70" s="29"/>
    </row>
    <row r="71" spans="1:8" s="7" customFormat="1" ht="16.2" x14ac:dyDescent="0.3">
      <c r="A71" s="69" t="s">
        <v>5</v>
      </c>
      <c r="B71" s="70" t="s">
        <v>127</v>
      </c>
      <c r="C71" s="41"/>
      <c r="D71" s="1"/>
      <c r="E71" s="2"/>
      <c r="F71" s="4"/>
      <c r="G71" s="165" t="s">
        <v>112</v>
      </c>
      <c r="H71" s="166"/>
    </row>
    <row r="72" spans="1:8" s="7" customFormat="1" ht="15.6" x14ac:dyDescent="0.3">
      <c r="A72" s="69"/>
      <c r="B72" s="36" t="s">
        <v>25</v>
      </c>
      <c r="C72" s="36" t="s">
        <v>72</v>
      </c>
      <c r="D72" s="38" t="s">
        <v>74</v>
      </c>
      <c r="E72" s="39" t="s">
        <v>0</v>
      </c>
      <c r="F72" s="39" t="s">
        <v>1</v>
      </c>
      <c r="G72" s="38" t="s">
        <v>2</v>
      </c>
      <c r="H72" s="38" t="s">
        <v>3</v>
      </c>
    </row>
    <row r="73" spans="1:8" s="7" customFormat="1" ht="15.6" x14ac:dyDescent="0.3">
      <c r="A73" s="24"/>
      <c r="B73" s="63" t="s">
        <v>13</v>
      </c>
      <c r="C73" s="63" t="s">
        <v>77</v>
      </c>
      <c r="D73" s="64"/>
      <c r="E73" s="65">
        <v>2500</v>
      </c>
      <c r="F73" s="66" t="str">
        <f t="shared" si="2"/>
        <v/>
      </c>
      <c r="G73" s="66"/>
      <c r="H73" s="66" t="str">
        <f t="shared" si="3"/>
        <v/>
      </c>
    </row>
    <row r="74" spans="1:8" s="7" customFormat="1" ht="15.6" x14ac:dyDescent="0.3">
      <c r="A74" s="24"/>
      <c r="B74" s="63" t="s">
        <v>168</v>
      </c>
      <c r="C74" s="63" t="s">
        <v>77</v>
      </c>
      <c r="D74" s="64"/>
      <c r="E74" s="65">
        <v>3500</v>
      </c>
      <c r="F74" s="66" t="str">
        <f t="shared" si="2"/>
        <v/>
      </c>
      <c r="G74" s="66"/>
      <c r="H74" s="66" t="str">
        <f t="shared" si="3"/>
        <v/>
      </c>
    </row>
    <row r="75" spans="1:8" s="7" customFormat="1" ht="15.6" x14ac:dyDescent="0.3">
      <c r="A75" s="24"/>
      <c r="B75" s="63" t="s">
        <v>169</v>
      </c>
      <c r="C75" s="63" t="s">
        <v>77</v>
      </c>
      <c r="D75" s="64"/>
      <c r="E75" s="65">
        <v>4000</v>
      </c>
      <c r="F75" s="66" t="str">
        <f t="shared" si="2"/>
        <v/>
      </c>
      <c r="G75" s="66"/>
      <c r="H75" s="66" t="str">
        <f t="shared" si="3"/>
        <v/>
      </c>
    </row>
    <row r="76" spans="1:8" s="7" customFormat="1" ht="15.6" x14ac:dyDescent="0.3">
      <c r="A76" s="24"/>
      <c r="B76" s="63" t="s">
        <v>170</v>
      </c>
      <c r="C76" s="63" t="s">
        <v>77</v>
      </c>
      <c r="D76" s="64"/>
      <c r="E76" s="65">
        <v>3500</v>
      </c>
      <c r="F76" s="66" t="str">
        <f t="shared" si="2"/>
        <v/>
      </c>
      <c r="G76" s="66"/>
      <c r="H76" s="66" t="str">
        <f t="shared" si="3"/>
        <v/>
      </c>
    </row>
    <row r="77" spans="1:8" s="7" customFormat="1" ht="15.6" x14ac:dyDescent="0.3">
      <c r="A77" s="24"/>
      <c r="B77" s="63" t="s">
        <v>171</v>
      </c>
      <c r="C77" s="63" t="s">
        <v>77</v>
      </c>
      <c r="D77" s="64"/>
      <c r="E77" s="65">
        <v>4000</v>
      </c>
      <c r="F77" s="66" t="str">
        <f t="shared" si="2"/>
        <v/>
      </c>
      <c r="G77" s="66"/>
      <c r="H77" s="66" t="str">
        <f t="shared" si="3"/>
        <v/>
      </c>
    </row>
    <row r="78" spans="1:8" s="7" customFormat="1" ht="15.6" x14ac:dyDescent="0.3">
      <c r="A78" s="24"/>
      <c r="B78" s="63" t="s">
        <v>172</v>
      </c>
      <c r="C78" s="63" t="s">
        <v>77</v>
      </c>
      <c r="D78" s="64"/>
      <c r="E78" s="65">
        <v>7000</v>
      </c>
      <c r="F78" s="66" t="str">
        <f t="shared" si="2"/>
        <v/>
      </c>
      <c r="G78" s="66"/>
      <c r="H78" s="66" t="str">
        <f t="shared" si="3"/>
        <v/>
      </c>
    </row>
    <row r="79" spans="1:8" s="7" customFormat="1" ht="15.6" x14ac:dyDescent="0.3">
      <c r="A79" s="24"/>
      <c r="B79" s="63" t="s">
        <v>18</v>
      </c>
      <c r="C79" s="63" t="s">
        <v>76</v>
      </c>
      <c r="D79" s="64"/>
      <c r="E79" s="65">
        <v>15</v>
      </c>
      <c r="F79" s="66" t="str">
        <f t="shared" si="2"/>
        <v/>
      </c>
      <c r="G79" s="66"/>
      <c r="H79" s="66" t="str">
        <f t="shared" si="3"/>
        <v/>
      </c>
    </row>
    <row r="80" spans="1:8" s="7" customFormat="1" ht="15.6" x14ac:dyDescent="0.3">
      <c r="A80" s="24"/>
      <c r="B80" s="63" t="s">
        <v>87</v>
      </c>
      <c r="C80" s="63" t="s">
        <v>76</v>
      </c>
      <c r="D80" s="64"/>
      <c r="E80" s="65">
        <v>85</v>
      </c>
      <c r="F80" s="66" t="str">
        <f t="shared" si="2"/>
        <v/>
      </c>
      <c r="G80" s="66"/>
      <c r="H80" s="66" t="str">
        <f t="shared" si="3"/>
        <v/>
      </c>
    </row>
    <row r="81" spans="1:8" s="7" customFormat="1" ht="15.6" x14ac:dyDescent="0.3">
      <c r="A81" s="24"/>
      <c r="B81" s="63" t="s">
        <v>88</v>
      </c>
      <c r="C81" s="63" t="s">
        <v>76</v>
      </c>
      <c r="D81" s="64"/>
      <c r="E81" s="65">
        <v>90</v>
      </c>
      <c r="F81" s="66" t="str">
        <f t="shared" si="2"/>
        <v/>
      </c>
      <c r="G81" s="66"/>
      <c r="H81" s="66" t="str">
        <f t="shared" si="3"/>
        <v/>
      </c>
    </row>
    <row r="82" spans="1:8" s="7" customFormat="1" ht="15.6" x14ac:dyDescent="0.3">
      <c r="A82" s="24"/>
      <c r="B82" s="63" t="s">
        <v>89</v>
      </c>
      <c r="C82" s="63" t="s">
        <v>76</v>
      </c>
      <c r="D82" s="64"/>
      <c r="E82" s="65">
        <v>95</v>
      </c>
      <c r="F82" s="66" t="str">
        <f t="shared" si="2"/>
        <v/>
      </c>
      <c r="G82" s="66"/>
      <c r="H82" s="66" t="str">
        <f t="shared" si="3"/>
        <v/>
      </c>
    </row>
    <row r="83" spans="1:8" s="7" customFormat="1" ht="15.6" x14ac:dyDescent="0.3">
      <c r="A83" s="24"/>
      <c r="B83" s="63" t="s">
        <v>86</v>
      </c>
      <c r="C83" s="63" t="s">
        <v>76</v>
      </c>
      <c r="D83" s="64"/>
      <c r="E83" s="65">
        <v>105</v>
      </c>
      <c r="F83" s="66" t="str">
        <f t="shared" si="2"/>
        <v/>
      </c>
      <c r="G83" s="66"/>
      <c r="H83" s="66" t="str">
        <f t="shared" si="3"/>
        <v/>
      </c>
    </row>
    <row r="84" spans="1:8" s="7" customFormat="1" ht="15.6" x14ac:dyDescent="0.3">
      <c r="A84" s="24"/>
      <c r="B84" s="63" t="s">
        <v>90</v>
      </c>
      <c r="C84" s="63" t="s">
        <v>76</v>
      </c>
      <c r="D84" s="64"/>
      <c r="E84" s="65">
        <v>120</v>
      </c>
      <c r="F84" s="66" t="str">
        <f t="shared" si="2"/>
        <v/>
      </c>
      <c r="G84" s="66"/>
      <c r="H84" s="66" t="str">
        <f t="shared" si="3"/>
        <v/>
      </c>
    </row>
    <row r="85" spans="1:8" s="7" customFormat="1" ht="15.6" x14ac:dyDescent="0.3">
      <c r="A85" s="24"/>
      <c r="B85" s="63" t="s">
        <v>85</v>
      </c>
      <c r="C85" s="63" t="s">
        <v>76</v>
      </c>
      <c r="D85" s="64"/>
      <c r="E85" s="65">
        <v>155</v>
      </c>
      <c r="F85" s="66" t="str">
        <f t="shared" si="2"/>
        <v/>
      </c>
      <c r="G85" s="66"/>
      <c r="H85" s="66" t="str">
        <f t="shared" si="3"/>
        <v/>
      </c>
    </row>
    <row r="86" spans="1:8" s="7" customFormat="1" ht="15.6" x14ac:dyDescent="0.3">
      <c r="A86" s="24"/>
      <c r="B86" s="63" t="s">
        <v>84</v>
      </c>
      <c r="C86" s="63" t="s">
        <v>76</v>
      </c>
      <c r="D86" s="64"/>
      <c r="E86" s="65">
        <v>190</v>
      </c>
      <c r="F86" s="66" t="str">
        <f t="shared" si="2"/>
        <v/>
      </c>
      <c r="G86" s="66"/>
      <c r="H86" s="66" t="str">
        <f t="shared" si="3"/>
        <v/>
      </c>
    </row>
    <row r="87" spans="1:8" s="7" customFormat="1" ht="15.6" x14ac:dyDescent="0.3">
      <c r="A87" s="24"/>
      <c r="B87" s="63" t="s">
        <v>83</v>
      </c>
      <c r="C87" s="63" t="s">
        <v>76</v>
      </c>
      <c r="D87" s="64"/>
      <c r="E87" s="65">
        <v>230</v>
      </c>
      <c r="F87" s="66" t="str">
        <f t="shared" si="2"/>
        <v/>
      </c>
      <c r="G87" s="66"/>
      <c r="H87" s="66" t="str">
        <f t="shared" si="3"/>
        <v/>
      </c>
    </row>
    <row r="88" spans="1:8" s="7" customFormat="1" ht="15.6" x14ac:dyDescent="0.3">
      <c r="A88" s="24"/>
      <c r="B88" s="63" t="s">
        <v>82</v>
      </c>
      <c r="C88" s="63" t="s">
        <v>76</v>
      </c>
      <c r="D88" s="64"/>
      <c r="E88" s="65">
        <v>280</v>
      </c>
      <c r="F88" s="66" t="str">
        <f t="shared" si="2"/>
        <v/>
      </c>
      <c r="G88" s="66"/>
      <c r="H88" s="66" t="str">
        <f t="shared" si="3"/>
        <v/>
      </c>
    </row>
    <row r="89" spans="1:8" s="7" customFormat="1" ht="15.6" x14ac:dyDescent="0.3">
      <c r="A89" s="24"/>
      <c r="B89" s="63" t="s">
        <v>81</v>
      </c>
      <c r="C89" s="63" t="s">
        <v>76</v>
      </c>
      <c r="D89" s="64"/>
      <c r="E89" s="65">
        <v>350</v>
      </c>
      <c r="F89" s="66" t="str">
        <f t="shared" si="2"/>
        <v/>
      </c>
      <c r="G89" s="66"/>
      <c r="H89" s="66" t="str">
        <f t="shared" si="3"/>
        <v/>
      </c>
    </row>
    <row r="90" spans="1:8" s="7" customFormat="1" ht="15.6" x14ac:dyDescent="0.3">
      <c r="A90" s="24"/>
      <c r="B90" s="63" t="s">
        <v>91</v>
      </c>
      <c r="C90" s="63" t="s">
        <v>76</v>
      </c>
      <c r="D90" s="64"/>
      <c r="E90" s="65">
        <v>450</v>
      </c>
      <c r="F90" s="66" t="str">
        <f t="shared" si="2"/>
        <v/>
      </c>
      <c r="G90" s="66"/>
      <c r="H90" s="66" t="str">
        <f t="shared" si="3"/>
        <v/>
      </c>
    </row>
    <row r="91" spans="1:8" s="7" customFormat="1" ht="15.6" x14ac:dyDescent="0.3">
      <c r="A91" s="24"/>
      <c r="B91" s="63" t="s">
        <v>92</v>
      </c>
      <c r="C91" s="63" t="s">
        <v>76</v>
      </c>
      <c r="D91" s="64"/>
      <c r="E91" s="65">
        <v>500</v>
      </c>
      <c r="F91" s="66" t="str">
        <f t="shared" si="2"/>
        <v/>
      </c>
      <c r="G91" s="66"/>
      <c r="H91" s="66" t="str">
        <f t="shared" si="3"/>
        <v/>
      </c>
    </row>
    <row r="92" spans="1:8" s="7" customFormat="1" ht="15.6" x14ac:dyDescent="0.3">
      <c r="A92" s="24"/>
      <c r="B92" s="63" t="s">
        <v>93</v>
      </c>
      <c r="C92" s="63" t="s">
        <v>76</v>
      </c>
      <c r="D92" s="64"/>
      <c r="E92" s="65">
        <v>550</v>
      </c>
      <c r="F92" s="66" t="str">
        <f t="shared" si="2"/>
        <v/>
      </c>
      <c r="G92" s="66"/>
      <c r="H92" s="66" t="str">
        <f t="shared" si="3"/>
        <v/>
      </c>
    </row>
    <row r="93" spans="1:8" s="7" customFormat="1" ht="15.6" x14ac:dyDescent="0.3">
      <c r="A93" s="24"/>
      <c r="B93" s="63" t="s">
        <v>125</v>
      </c>
      <c r="C93" s="63" t="s">
        <v>76</v>
      </c>
      <c r="D93" s="64"/>
      <c r="E93" s="65">
        <v>600</v>
      </c>
      <c r="F93" s="66" t="str">
        <f t="shared" si="2"/>
        <v/>
      </c>
      <c r="G93" s="66"/>
      <c r="H93" s="66" t="str">
        <f t="shared" si="3"/>
        <v/>
      </c>
    </row>
    <row r="94" spans="1:8" s="7" customFormat="1" ht="15.6" x14ac:dyDescent="0.3">
      <c r="A94" s="24"/>
      <c r="B94" s="63" t="s">
        <v>110</v>
      </c>
      <c r="C94" s="63" t="s">
        <v>76</v>
      </c>
      <c r="D94" s="64"/>
      <c r="E94" s="65">
        <v>775</v>
      </c>
      <c r="F94" s="66" t="str">
        <f t="shared" si="2"/>
        <v/>
      </c>
      <c r="G94" s="66"/>
      <c r="H94" s="66" t="str">
        <f t="shared" si="3"/>
        <v/>
      </c>
    </row>
    <row r="95" spans="1:8" s="7" customFormat="1" ht="15.6" x14ac:dyDescent="0.3">
      <c r="A95" s="24"/>
      <c r="B95" s="63" t="s">
        <v>111</v>
      </c>
      <c r="C95" s="63" t="s">
        <v>76</v>
      </c>
      <c r="D95" s="64"/>
      <c r="E95" s="65">
        <v>850</v>
      </c>
      <c r="F95" s="66" t="str">
        <f t="shared" si="2"/>
        <v/>
      </c>
      <c r="G95" s="66"/>
      <c r="H95" s="66" t="str">
        <f t="shared" si="3"/>
        <v/>
      </c>
    </row>
    <row r="96" spans="1:8" s="7" customFormat="1" ht="16.8" x14ac:dyDescent="0.3">
      <c r="A96" s="24"/>
      <c r="B96" s="63" t="s">
        <v>69</v>
      </c>
      <c r="C96" s="63" t="s">
        <v>118</v>
      </c>
      <c r="D96" s="64"/>
      <c r="E96" s="65">
        <v>35</v>
      </c>
      <c r="F96" s="66" t="str">
        <f t="shared" si="2"/>
        <v/>
      </c>
      <c r="G96" s="66"/>
      <c r="H96" s="66" t="str">
        <f t="shared" si="3"/>
        <v/>
      </c>
    </row>
    <row r="97" spans="1:8" s="7" customFormat="1" ht="15.6" x14ac:dyDescent="0.3">
      <c r="A97" s="24"/>
      <c r="B97" s="63" t="s">
        <v>17</v>
      </c>
      <c r="C97" s="63" t="s">
        <v>77</v>
      </c>
      <c r="D97" s="64"/>
      <c r="E97" s="65">
        <v>150</v>
      </c>
      <c r="F97" s="66" t="str">
        <f t="shared" si="2"/>
        <v/>
      </c>
      <c r="G97" s="66"/>
      <c r="H97" s="66" t="str">
        <f t="shared" si="3"/>
        <v/>
      </c>
    </row>
    <row r="98" spans="1:8" s="7" customFormat="1" ht="15.6" x14ac:dyDescent="0.3">
      <c r="A98" s="24"/>
      <c r="B98" s="63" t="s">
        <v>178</v>
      </c>
      <c r="C98" s="63" t="s">
        <v>77</v>
      </c>
      <c r="D98" s="64"/>
      <c r="E98" s="65">
        <v>300</v>
      </c>
      <c r="F98" s="66" t="str">
        <f t="shared" si="2"/>
        <v/>
      </c>
      <c r="G98" s="66"/>
      <c r="H98" s="66" t="str">
        <f t="shared" si="3"/>
        <v/>
      </c>
    </row>
    <row r="99" spans="1:8" s="7" customFormat="1" ht="16.8" x14ac:dyDescent="0.3">
      <c r="A99" s="24"/>
      <c r="B99" s="67" t="s">
        <v>162</v>
      </c>
      <c r="C99" s="67" t="s">
        <v>77</v>
      </c>
      <c r="D99" s="64"/>
      <c r="E99" s="65"/>
      <c r="F99" s="66" t="str">
        <f t="shared" si="2"/>
        <v/>
      </c>
      <c r="G99" s="65"/>
      <c r="H99" s="66" t="str">
        <f t="shared" si="3"/>
        <v/>
      </c>
    </row>
    <row r="100" spans="1:8" s="7" customFormat="1" ht="15.6" x14ac:dyDescent="0.3">
      <c r="A100" s="24"/>
      <c r="B100" s="72" t="s">
        <v>9</v>
      </c>
      <c r="C100" s="67"/>
      <c r="D100" s="64"/>
      <c r="E100" s="65"/>
      <c r="F100" s="66" t="str">
        <f t="shared" si="2"/>
        <v/>
      </c>
      <c r="G100" s="65"/>
      <c r="H100" s="65"/>
    </row>
    <row r="101" spans="1:8" s="7" customFormat="1" ht="15.6" x14ac:dyDescent="0.3">
      <c r="A101" s="24"/>
      <c r="B101" s="86"/>
      <c r="C101" s="87"/>
      <c r="D101" s="58"/>
      <c r="E101" s="59"/>
      <c r="F101" s="59"/>
      <c r="G101" s="59"/>
      <c r="H101" s="59"/>
    </row>
    <row r="102" spans="1:8" s="7" customFormat="1" ht="16.2" x14ac:dyDescent="0.3">
      <c r="A102" s="69" t="s">
        <v>7</v>
      </c>
      <c r="B102" s="93" t="s">
        <v>124</v>
      </c>
      <c r="C102" s="41"/>
      <c r="D102" s="1"/>
      <c r="E102" s="2"/>
      <c r="F102" s="4"/>
      <c r="G102" s="165" t="s">
        <v>112</v>
      </c>
      <c r="H102" s="166"/>
    </row>
    <row r="103" spans="1:8" s="7" customFormat="1" ht="15.6" x14ac:dyDescent="0.3">
      <c r="A103" s="69"/>
      <c r="B103" s="36" t="s">
        <v>25</v>
      </c>
      <c r="C103" s="36" t="s">
        <v>72</v>
      </c>
      <c r="D103" s="38" t="s">
        <v>74</v>
      </c>
      <c r="E103" s="39" t="s">
        <v>0</v>
      </c>
      <c r="F103" s="39" t="s">
        <v>1</v>
      </c>
      <c r="G103" s="38" t="s">
        <v>2</v>
      </c>
      <c r="H103" s="38" t="s">
        <v>3</v>
      </c>
    </row>
    <row r="104" spans="1:8" s="7" customFormat="1" ht="15.6" x14ac:dyDescent="0.3">
      <c r="A104" s="24"/>
      <c r="B104" s="72" t="s">
        <v>68</v>
      </c>
      <c r="C104" s="72" t="s">
        <v>77</v>
      </c>
      <c r="D104" s="64"/>
      <c r="E104" s="65">
        <v>4000</v>
      </c>
      <c r="F104" s="66" t="str">
        <f t="shared" si="2"/>
        <v/>
      </c>
      <c r="G104" s="65"/>
      <c r="H104" s="66" t="str">
        <f t="shared" si="3"/>
        <v/>
      </c>
    </row>
    <row r="105" spans="1:8" s="7" customFormat="1" ht="15.6" x14ac:dyDescent="0.3">
      <c r="A105" s="24"/>
      <c r="B105" s="72" t="s">
        <v>17</v>
      </c>
      <c r="C105" s="72" t="s">
        <v>77</v>
      </c>
      <c r="D105" s="64"/>
      <c r="E105" s="65">
        <v>150</v>
      </c>
      <c r="F105" s="66" t="str">
        <f t="shared" si="2"/>
        <v/>
      </c>
      <c r="G105" s="65"/>
      <c r="H105" s="66" t="str">
        <f t="shared" si="3"/>
        <v/>
      </c>
    </row>
    <row r="106" spans="1:8" s="7" customFormat="1" ht="15.6" x14ac:dyDescent="0.3">
      <c r="A106" s="24"/>
      <c r="B106" s="63" t="s">
        <v>95</v>
      </c>
      <c r="C106" s="72" t="s">
        <v>76</v>
      </c>
      <c r="D106" s="64"/>
      <c r="E106" s="65">
        <v>80</v>
      </c>
      <c r="F106" s="66" t="str">
        <f t="shared" si="2"/>
        <v/>
      </c>
      <c r="G106" s="65"/>
      <c r="H106" s="66" t="str">
        <f t="shared" si="3"/>
        <v/>
      </c>
    </row>
    <row r="107" spans="1:8" s="7" customFormat="1" ht="15.6" x14ac:dyDescent="0.3">
      <c r="A107" s="24"/>
      <c r="B107" s="63" t="s">
        <v>94</v>
      </c>
      <c r="C107" s="72" t="s">
        <v>76</v>
      </c>
      <c r="D107" s="64"/>
      <c r="E107" s="65">
        <v>100</v>
      </c>
      <c r="F107" s="66" t="str">
        <f t="shared" si="2"/>
        <v/>
      </c>
      <c r="G107" s="65"/>
      <c r="H107" s="66" t="str">
        <f t="shared" si="3"/>
        <v/>
      </c>
    </row>
    <row r="108" spans="1:8" s="7" customFormat="1" ht="15.6" x14ac:dyDescent="0.3">
      <c r="A108" s="24"/>
      <c r="B108" s="63" t="s">
        <v>96</v>
      </c>
      <c r="C108" s="72" t="s">
        <v>76</v>
      </c>
      <c r="D108" s="64"/>
      <c r="E108" s="65">
        <v>120</v>
      </c>
      <c r="F108" s="66" t="str">
        <f t="shared" si="2"/>
        <v/>
      </c>
      <c r="G108" s="65"/>
      <c r="H108" s="66" t="str">
        <f t="shared" si="3"/>
        <v/>
      </c>
    </row>
    <row r="109" spans="1:8" s="7" customFormat="1" ht="15.6" x14ac:dyDescent="0.3">
      <c r="A109" s="24"/>
      <c r="B109" s="63" t="s">
        <v>97</v>
      </c>
      <c r="C109" s="72" t="s">
        <v>76</v>
      </c>
      <c r="D109" s="64"/>
      <c r="E109" s="65">
        <v>150</v>
      </c>
      <c r="F109" s="66" t="str">
        <f t="shared" si="2"/>
        <v/>
      </c>
      <c r="G109" s="65"/>
      <c r="H109" s="66" t="str">
        <f t="shared" si="3"/>
        <v/>
      </c>
    </row>
    <row r="110" spans="1:8" s="7" customFormat="1" ht="16.8" x14ac:dyDescent="0.3">
      <c r="A110" s="24"/>
      <c r="B110" s="72" t="s">
        <v>69</v>
      </c>
      <c r="C110" s="63" t="s">
        <v>118</v>
      </c>
      <c r="D110" s="64"/>
      <c r="E110" s="65">
        <v>35</v>
      </c>
      <c r="F110" s="66" t="str">
        <f t="shared" si="2"/>
        <v/>
      </c>
      <c r="G110" s="65"/>
      <c r="H110" s="66" t="str">
        <f t="shared" si="3"/>
        <v/>
      </c>
    </row>
    <row r="111" spans="1:8" s="7" customFormat="1" ht="15.6" x14ac:dyDescent="0.3">
      <c r="A111" s="24"/>
      <c r="B111" s="85" t="s">
        <v>9</v>
      </c>
      <c r="C111" s="85"/>
      <c r="D111" s="75"/>
      <c r="E111" s="76"/>
      <c r="F111" s="68" t="str">
        <f t="shared" si="2"/>
        <v/>
      </c>
      <c r="G111" s="76"/>
      <c r="H111" s="68" t="str">
        <f t="shared" si="3"/>
        <v/>
      </c>
    </row>
    <row r="112" spans="1:8" s="7" customFormat="1" ht="15.6" x14ac:dyDescent="0.3">
      <c r="A112" s="24"/>
      <c r="B112" s="88"/>
      <c r="C112" s="88"/>
      <c r="D112" s="89"/>
      <c r="E112" s="90"/>
      <c r="F112" s="90"/>
      <c r="G112" s="90"/>
      <c r="H112" s="90"/>
    </row>
    <row r="113" spans="1:8" s="7" customFormat="1" ht="16.2" x14ac:dyDescent="0.3">
      <c r="A113" s="69" t="s">
        <v>10</v>
      </c>
      <c r="B113" s="92" t="s">
        <v>123</v>
      </c>
      <c r="C113" s="41"/>
      <c r="D113" s="1"/>
      <c r="E113" s="2"/>
      <c r="F113" s="4"/>
      <c r="G113" s="165" t="s">
        <v>112</v>
      </c>
      <c r="H113" s="166"/>
    </row>
    <row r="114" spans="1:8" s="7" customFormat="1" ht="15.6" x14ac:dyDescent="0.3">
      <c r="A114" s="69"/>
      <c r="B114" s="36" t="s">
        <v>25</v>
      </c>
      <c r="C114" s="36" t="s">
        <v>72</v>
      </c>
      <c r="D114" s="38" t="s">
        <v>74</v>
      </c>
      <c r="E114" s="39" t="s">
        <v>0</v>
      </c>
      <c r="F114" s="39" t="s">
        <v>1</v>
      </c>
      <c r="G114" s="38" t="s">
        <v>2</v>
      </c>
      <c r="H114" s="38" t="s">
        <v>3</v>
      </c>
    </row>
    <row r="115" spans="1:8" s="7" customFormat="1" ht="15.6" x14ac:dyDescent="0.3">
      <c r="A115" s="24"/>
      <c r="B115" s="72" t="s">
        <v>70</v>
      </c>
      <c r="C115" s="72" t="s">
        <v>77</v>
      </c>
      <c r="D115" s="64"/>
      <c r="E115" s="65">
        <v>2000</v>
      </c>
      <c r="F115" s="66" t="str">
        <f t="shared" si="2"/>
        <v/>
      </c>
      <c r="G115" s="65"/>
      <c r="H115" s="66" t="str">
        <f t="shared" si="3"/>
        <v/>
      </c>
    </row>
    <row r="116" spans="1:8" s="7" customFormat="1" ht="15.6" x14ac:dyDescent="0.3">
      <c r="A116" s="24"/>
      <c r="B116" s="72" t="s">
        <v>126</v>
      </c>
      <c r="C116" s="72" t="s">
        <v>77</v>
      </c>
      <c r="D116" s="64"/>
      <c r="E116" s="65">
        <v>150</v>
      </c>
      <c r="F116" s="66" t="str">
        <f t="shared" si="2"/>
        <v/>
      </c>
      <c r="G116" s="65"/>
      <c r="H116" s="66"/>
    </row>
    <row r="117" spans="1:8" s="7" customFormat="1" ht="15.6" x14ac:dyDescent="0.3">
      <c r="A117" s="24"/>
      <c r="B117" s="63" t="s">
        <v>99</v>
      </c>
      <c r="C117" s="72" t="s">
        <v>76</v>
      </c>
      <c r="D117" s="64"/>
      <c r="E117" s="65">
        <v>75</v>
      </c>
      <c r="F117" s="66" t="str">
        <f t="shared" si="2"/>
        <v/>
      </c>
      <c r="G117" s="65"/>
      <c r="H117" s="66" t="str">
        <f t="shared" si="3"/>
        <v/>
      </c>
    </row>
    <row r="118" spans="1:8" s="7" customFormat="1" ht="15.6" x14ac:dyDescent="0.3">
      <c r="A118" s="24"/>
      <c r="B118" s="63" t="s">
        <v>100</v>
      </c>
      <c r="C118" s="72" t="s">
        <v>76</v>
      </c>
      <c r="D118" s="64"/>
      <c r="E118" s="65">
        <v>85</v>
      </c>
      <c r="F118" s="66" t="str">
        <f t="shared" si="2"/>
        <v/>
      </c>
      <c r="G118" s="65"/>
      <c r="H118" s="66"/>
    </row>
    <row r="119" spans="1:8" s="7" customFormat="1" ht="15.6" x14ac:dyDescent="0.3">
      <c r="A119" s="24"/>
      <c r="B119" s="63" t="s">
        <v>98</v>
      </c>
      <c r="C119" s="72" t="s">
        <v>76</v>
      </c>
      <c r="D119" s="64"/>
      <c r="E119" s="65">
        <v>110</v>
      </c>
      <c r="F119" s="66" t="str">
        <f t="shared" si="2"/>
        <v/>
      </c>
      <c r="G119" s="65"/>
      <c r="H119" s="66"/>
    </row>
    <row r="120" spans="1:8" s="7" customFormat="1" ht="15.6" x14ac:dyDescent="0.3">
      <c r="A120" s="24"/>
      <c r="B120" s="63" t="s">
        <v>101</v>
      </c>
      <c r="C120" s="72" t="s">
        <v>76</v>
      </c>
      <c r="D120" s="64"/>
      <c r="E120" s="65">
        <v>120</v>
      </c>
      <c r="F120" s="66" t="str">
        <f t="shared" si="2"/>
        <v/>
      </c>
      <c r="G120" s="65"/>
      <c r="H120" s="66"/>
    </row>
    <row r="121" spans="1:8" s="7" customFormat="1" ht="15.6" x14ac:dyDescent="0.3">
      <c r="A121" s="24"/>
      <c r="B121" s="63" t="s">
        <v>102</v>
      </c>
      <c r="C121" s="72" t="s">
        <v>76</v>
      </c>
      <c r="D121" s="64"/>
      <c r="E121" s="65">
        <v>150</v>
      </c>
      <c r="F121" s="66" t="str">
        <f t="shared" si="2"/>
        <v/>
      </c>
      <c r="G121" s="65"/>
      <c r="H121" s="66"/>
    </row>
    <row r="122" spans="1:8" s="7" customFormat="1" ht="15.6" x14ac:dyDescent="0.3">
      <c r="A122" s="24"/>
      <c r="B122" s="63" t="s">
        <v>103</v>
      </c>
      <c r="C122" s="72" t="s">
        <v>76</v>
      </c>
      <c r="D122" s="64"/>
      <c r="E122" s="65">
        <v>250</v>
      </c>
      <c r="F122" s="66" t="str">
        <f t="shared" si="2"/>
        <v/>
      </c>
      <c r="G122" s="65"/>
      <c r="H122" s="66"/>
    </row>
    <row r="123" spans="1:8" s="7" customFormat="1" ht="15.6" x14ac:dyDescent="0.3">
      <c r="A123" s="24"/>
      <c r="B123" s="72" t="s">
        <v>104</v>
      </c>
      <c r="C123" s="72" t="s">
        <v>77</v>
      </c>
      <c r="D123" s="64"/>
      <c r="E123" s="65">
        <v>5500</v>
      </c>
      <c r="F123" s="66" t="str">
        <f t="shared" si="2"/>
        <v/>
      </c>
      <c r="G123" s="65"/>
      <c r="H123" s="66" t="str">
        <f t="shared" si="3"/>
        <v/>
      </c>
    </row>
    <row r="124" spans="1:8" s="7" customFormat="1" ht="16.2" x14ac:dyDescent="0.3">
      <c r="A124" s="24"/>
      <c r="B124" s="72" t="s">
        <v>163</v>
      </c>
      <c r="C124" s="72" t="s">
        <v>77</v>
      </c>
      <c r="D124" s="64"/>
      <c r="E124" s="65"/>
      <c r="F124" s="66" t="str">
        <f t="shared" si="2"/>
        <v/>
      </c>
      <c r="G124" s="65"/>
      <c r="H124" s="66" t="str">
        <f t="shared" si="3"/>
        <v/>
      </c>
    </row>
    <row r="125" spans="1:8" s="7" customFormat="1" ht="15.6" x14ac:dyDescent="0.3">
      <c r="A125" s="24"/>
      <c r="B125" s="72" t="s">
        <v>9</v>
      </c>
      <c r="C125" s="72"/>
      <c r="D125" s="64"/>
      <c r="E125" s="65"/>
      <c r="F125" s="66" t="str">
        <f t="shared" si="2"/>
        <v/>
      </c>
      <c r="G125" s="65"/>
      <c r="H125" s="66" t="str">
        <f t="shared" si="3"/>
        <v/>
      </c>
    </row>
    <row r="126" spans="1:8" s="7" customFormat="1" ht="15.6" x14ac:dyDescent="0.3">
      <c r="A126" s="24"/>
      <c r="B126" s="47"/>
      <c r="C126" s="47"/>
      <c r="D126" s="28"/>
      <c r="E126" s="29"/>
      <c r="F126" s="29"/>
      <c r="G126" s="29"/>
      <c r="H126" s="29"/>
    </row>
    <row r="127" spans="1:8" s="7" customFormat="1" ht="16.2" x14ac:dyDescent="0.3">
      <c r="A127" s="56">
        <v>4</v>
      </c>
      <c r="B127" s="73" t="s">
        <v>54</v>
      </c>
      <c r="C127" s="24"/>
      <c r="D127" s="1"/>
      <c r="E127" s="2"/>
      <c r="F127" s="4"/>
      <c r="G127" s="165" t="s">
        <v>112</v>
      </c>
      <c r="H127" s="166"/>
    </row>
    <row r="128" spans="1:8" s="7" customFormat="1" ht="15.6" x14ac:dyDescent="0.3">
      <c r="A128" s="56"/>
      <c r="B128" s="36" t="s">
        <v>25</v>
      </c>
      <c r="C128" s="36" t="s">
        <v>72</v>
      </c>
      <c r="D128" s="38" t="s">
        <v>74</v>
      </c>
      <c r="E128" s="39" t="s">
        <v>0</v>
      </c>
      <c r="F128" s="39" t="s">
        <v>1</v>
      </c>
      <c r="G128" s="38" t="s">
        <v>2</v>
      </c>
      <c r="H128" s="38" t="s">
        <v>3</v>
      </c>
    </row>
    <row r="129" spans="1:8" s="7" customFormat="1" ht="15.6" x14ac:dyDescent="0.3">
      <c r="A129" s="24"/>
      <c r="B129" s="63" t="s">
        <v>105</v>
      </c>
      <c r="C129" s="63" t="s">
        <v>75</v>
      </c>
      <c r="D129" s="64"/>
      <c r="E129" s="65">
        <v>12</v>
      </c>
      <c r="F129" s="66" t="str">
        <f t="shared" si="2"/>
        <v/>
      </c>
      <c r="G129" s="66"/>
      <c r="H129" s="66" t="str">
        <f t="shared" si="3"/>
        <v/>
      </c>
    </row>
    <row r="130" spans="1:8" s="7" customFormat="1" ht="15.6" x14ac:dyDescent="0.3">
      <c r="A130" s="24"/>
      <c r="B130" s="63" t="s">
        <v>106</v>
      </c>
      <c r="C130" s="63" t="s">
        <v>75</v>
      </c>
      <c r="D130" s="64"/>
      <c r="E130" s="65">
        <v>14</v>
      </c>
      <c r="F130" s="66" t="str">
        <f t="shared" si="2"/>
        <v/>
      </c>
      <c r="G130" s="66"/>
      <c r="H130" s="66" t="str">
        <f t="shared" si="3"/>
        <v/>
      </c>
    </row>
    <row r="131" spans="1:8" s="7" customFormat="1" ht="15.6" x14ac:dyDescent="0.3">
      <c r="A131" s="24"/>
      <c r="B131" s="63" t="s">
        <v>107</v>
      </c>
      <c r="C131" s="63" t="s">
        <v>75</v>
      </c>
      <c r="D131" s="64"/>
      <c r="E131" s="65">
        <v>70</v>
      </c>
      <c r="F131" s="66" t="str">
        <f t="shared" si="2"/>
        <v/>
      </c>
      <c r="G131" s="66"/>
      <c r="H131" s="66"/>
    </row>
    <row r="132" spans="1:8" s="7" customFormat="1" ht="15.6" x14ac:dyDescent="0.3">
      <c r="A132" s="24"/>
      <c r="B132" s="63" t="s">
        <v>108</v>
      </c>
      <c r="C132" s="63" t="s">
        <v>75</v>
      </c>
      <c r="D132" s="64"/>
      <c r="E132" s="65">
        <v>90</v>
      </c>
      <c r="F132" s="66" t="str">
        <f t="shared" ref="F132:F137" si="4">IF(D132*E132&gt;0.001,D132*E132,"")</f>
        <v/>
      </c>
      <c r="G132" s="66"/>
      <c r="H132" s="66"/>
    </row>
    <row r="133" spans="1:8" s="7" customFormat="1" ht="16.8" x14ac:dyDescent="0.3">
      <c r="A133" s="24"/>
      <c r="B133" s="63" t="s">
        <v>144</v>
      </c>
      <c r="C133" s="63" t="s">
        <v>118</v>
      </c>
      <c r="D133" s="64"/>
      <c r="E133" s="65">
        <v>55</v>
      </c>
      <c r="F133" s="66" t="str">
        <f t="shared" si="4"/>
        <v/>
      </c>
      <c r="G133" s="66"/>
      <c r="H133" s="66" t="str">
        <f>IF(G133="","",F133-G133)</f>
        <v/>
      </c>
    </row>
    <row r="134" spans="1:8" s="7" customFormat="1" ht="16.8" x14ac:dyDescent="0.3">
      <c r="A134" s="24"/>
      <c r="B134" s="63" t="s">
        <v>145</v>
      </c>
      <c r="C134" s="63" t="s">
        <v>118</v>
      </c>
      <c r="D134" s="64"/>
      <c r="E134" s="65">
        <v>65</v>
      </c>
      <c r="F134" s="66" t="str">
        <f t="shared" si="4"/>
        <v/>
      </c>
      <c r="G134" s="66"/>
      <c r="H134" s="66" t="str">
        <f>IF(G134="","",F134-G134)</f>
        <v/>
      </c>
    </row>
    <row r="135" spans="1:8" s="7" customFormat="1" ht="15.6" x14ac:dyDescent="0.3">
      <c r="A135" s="24"/>
      <c r="B135" s="63" t="s">
        <v>109</v>
      </c>
      <c r="C135" s="63" t="s">
        <v>76</v>
      </c>
      <c r="D135" s="64"/>
      <c r="E135" s="65">
        <v>2</v>
      </c>
      <c r="F135" s="66" t="str">
        <f t="shared" si="4"/>
        <v/>
      </c>
      <c r="G135" s="66"/>
      <c r="H135" s="66" t="str">
        <f>IF(G135="","",F135-G135)</f>
        <v/>
      </c>
    </row>
    <row r="136" spans="1:8" s="7" customFormat="1" ht="15.6" x14ac:dyDescent="0.3">
      <c r="A136" s="24"/>
      <c r="B136" s="63" t="s">
        <v>40</v>
      </c>
      <c r="C136" s="63" t="s">
        <v>77</v>
      </c>
      <c r="D136" s="64"/>
      <c r="E136" s="65">
        <v>250</v>
      </c>
      <c r="F136" s="66" t="str">
        <f t="shared" si="4"/>
        <v/>
      </c>
      <c r="G136" s="66"/>
      <c r="H136" s="66"/>
    </row>
    <row r="137" spans="1:8" s="7" customFormat="1" ht="15.6" x14ac:dyDescent="0.3">
      <c r="A137" s="24"/>
      <c r="B137" s="63" t="s">
        <v>9</v>
      </c>
      <c r="C137" s="63"/>
      <c r="D137" s="64"/>
      <c r="E137" s="65"/>
      <c r="F137" s="66" t="str">
        <f t="shared" si="4"/>
        <v/>
      </c>
      <c r="G137" s="65"/>
      <c r="H137" s="66" t="str">
        <f>IF(G137="","",F137-G137)</f>
        <v/>
      </c>
    </row>
    <row r="138" spans="1:8" s="7" customFormat="1" ht="15.6" x14ac:dyDescent="0.3">
      <c r="A138" s="24"/>
      <c r="B138" s="24"/>
      <c r="C138" s="24"/>
      <c r="D138" s="28"/>
      <c r="E138" s="29"/>
      <c r="F138" s="42"/>
      <c r="G138" s="29"/>
      <c r="H138" s="48"/>
    </row>
    <row r="139" spans="1:8" s="7" customFormat="1" ht="16.2" x14ac:dyDescent="0.3">
      <c r="A139" s="56">
        <v>5</v>
      </c>
      <c r="B139" s="73" t="s">
        <v>55</v>
      </c>
      <c r="C139" s="24"/>
      <c r="D139" s="1"/>
      <c r="E139" s="2"/>
      <c r="F139" s="4"/>
      <c r="G139" s="165" t="s">
        <v>112</v>
      </c>
      <c r="H139" s="166"/>
    </row>
    <row r="140" spans="1:8" s="7" customFormat="1" ht="15.6" x14ac:dyDescent="0.3">
      <c r="A140" s="56"/>
      <c r="B140" s="36" t="s">
        <v>25</v>
      </c>
      <c r="C140" s="36" t="s">
        <v>72</v>
      </c>
      <c r="D140" s="38" t="s">
        <v>74</v>
      </c>
      <c r="E140" s="39" t="s">
        <v>0</v>
      </c>
      <c r="F140" s="39" t="s">
        <v>1</v>
      </c>
      <c r="G140" s="38" t="s">
        <v>2</v>
      </c>
      <c r="H140" s="38" t="s">
        <v>3</v>
      </c>
    </row>
    <row r="141" spans="1:8" s="7" customFormat="1" ht="15.6" x14ac:dyDescent="0.3">
      <c r="A141" s="24"/>
      <c r="B141" s="63" t="s">
        <v>146</v>
      </c>
      <c r="C141" s="63" t="s">
        <v>76</v>
      </c>
      <c r="D141" s="64"/>
      <c r="E141" s="65">
        <v>35</v>
      </c>
      <c r="F141" s="66" t="str">
        <f t="shared" ref="F141:F218" si="5">IF(D141*E141&gt;0.001,D141*E141,"")</f>
        <v/>
      </c>
      <c r="G141" s="66"/>
      <c r="H141" s="66" t="str">
        <f t="shared" ref="H141:H218" si="6">IF(G141="","",F141-G141)</f>
        <v/>
      </c>
    </row>
    <row r="142" spans="1:8" s="7" customFormat="1" ht="15.6" x14ac:dyDescent="0.3">
      <c r="A142" s="24"/>
      <c r="B142" s="74" t="s">
        <v>147</v>
      </c>
      <c r="C142" s="74" t="s">
        <v>76</v>
      </c>
      <c r="D142" s="75"/>
      <c r="E142" s="76">
        <v>40</v>
      </c>
      <c r="F142" s="66" t="str">
        <f t="shared" si="5"/>
        <v/>
      </c>
      <c r="G142" s="66"/>
      <c r="H142" s="66" t="str">
        <f t="shared" si="6"/>
        <v/>
      </c>
    </row>
    <row r="143" spans="1:8" s="7" customFormat="1" ht="15.6" x14ac:dyDescent="0.3">
      <c r="A143" s="24"/>
      <c r="B143" s="74" t="s">
        <v>148</v>
      </c>
      <c r="C143" s="74" t="s">
        <v>76</v>
      </c>
      <c r="D143" s="75"/>
      <c r="E143" s="76">
        <v>40</v>
      </c>
      <c r="F143" s="66" t="str">
        <f t="shared" si="5"/>
        <v/>
      </c>
      <c r="G143" s="66"/>
      <c r="H143" s="66" t="str">
        <f t="shared" si="6"/>
        <v/>
      </c>
    </row>
    <row r="144" spans="1:8" s="7" customFormat="1" ht="15.6" x14ac:dyDescent="0.3">
      <c r="A144" s="24"/>
      <c r="B144" s="63" t="s">
        <v>149</v>
      </c>
      <c r="C144" s="63" t="s">
        <v>76</v>
      </c>
      <c r="D144" s="64"/>
      <c r="E144" s="65">
        <v>40</v>
      </c>
      <c r="F144" s="66" t="str">
        <f t="shared" si="5"/>
        <v/>
      </c>
      <c r="G144" s="66"/>
      <c r="H144" s="66" t="str">
        <f t="shared" si="6"/>
        <v/>
      </c>
    </row>
    <row r="145" spans="1:11" s="7" customFormat="1" ht="15.6" x14ac:dyDescent="0.3">
      <c r="A145" s="24"/>
      <c r="B145" s="77" t="s">
        <v>9</v>
      </c>
      <c r="C145" s="77"/>
      <c r="D145" s="78"/>
      <c r="E145" s="66"/>
      <c r="F145" s="66" t="str">
        <f t="shared" si="5"/>
        <v/>
      </c>
      <c r="G145" s="68"/>
      <c r="H145" s="66" t="str">
        <f t="shared" si="6"/>
        <v/>
      </c>
    </row>
    <row r="146" spans="1:11" s="7" customFormat="1" ht="15.6" x14ac:dyDescent="0.3">
      <c r="A146" s="24"/>
      <c r="B146" s="24"/>
      <c r="C146" s="24"/>
      <c r="D146" s="28"/>
      <c r="E146" s="29"/>
      <c r="F146" s="42"/>
      <c r="G146" s="42"/>
      <c r="H146" s="42"/>
    </row>
    <row r="147" spans="1:11" s="7" customFormat="1" ht="15.6" x14ac:dyDescent="0.3">
      <c r="A147" s="56">
        <v>6</v>
      </c>
      <c r="B147" s="73" t="s">
        <v>56</v>
      </c>
      <c r="C147" s="24"/>
      <c r="D147" s="28"/>
      <c r="E147" s="29"/>
      <c r="F147" s="29"/>
      <c r="G147" s="50"/>
      <c r="H147" s="50"/>
    </row>
    <row r="148" spans="1:11" s="7" customFormat="1" ht="28.2" x14ac:dyDescent="0.3">
      <c r="A148" s="60" t="s">
        <v>5</v>
      </c>
      <c r="B148" s="79" t="s">
        <v>120</v>
      </c>
      <c r="C148" s="49"/>
      <c r="D148" s="1"/>
      <c r="E148" s="2"/>
      <c r="F148" s="4"/>
      <c r="G148" s="165" t="s">
        <v>112</v>
      </c>
      <c r="H148" s="166"/>
    </row>
    <row r="149" spans="1:11" s="7" customFormat="1" ht="15.6" x14ac:dyDescent="0.3">
      <c r="A149" s="60"/>
      <c r="B149" s="36" t="s">
        <v>25</v>
      </c>
      <c r="C149" s="36" t="s">
        <v>72</v>
      </c>
      <c r="D149" s="38" t="s">
        <v>74</v>
      </c>
      <c r="E149" s="39" t="s">
        <v>0</v>
      </c>
      <c r="F149" s="39" t="s">
        <v>1</v>
      </c>
      <c r="G149" s="38" t="s">
        <v>2</v>
      </c>
      <c r="H149" s="38" t="s">
        <v>3</v>
      </c>
      <c r="K149" s="7" t="s">
        <v>227</v>
      </c>
    </row>
    <row r="150" spans="1:11" s="7" customFormat="1" ht="15.6" x14ac:dyDescent="0.3">
      <c r="A150" s="24"/>
      <c r="B150" s="63"/>
      <c r="C150" s="63"/>
      <c r="D150" s="64"/>
      <c r="E150" s="65" t="str">
        <f>IF(AND(Sheet1!B150=Vegetation!$A$12,Sheet1!C150=Vegetation!$A$13),Vegetation!$B$13,IF(AND(Sheet1!B150=Vegetation!$A$12,Sheet1!C150=Vegetation!$A$14),Vegetation!$B$14,IF(AND(Sheet1!B150=Vegetation!$A$12,Sheet1!C150=Vegetation!$A$15),Vegetation!$B$15,IF(AND(Sheet1!B150=Vegetation!$A$12,Sheet1!C150=Vegetation!$A$16),Vegetation!$B$16,IF(AND(Sheet1!B150=Vegetation!$A$18,Sheet1!C150=Vegetation!$A$17),Vegetation!$B$17,IF(AND(Sheet1!B150=Vegetation!$A$18,Sheet1!C150=Vegetation!$A$19),Vegetation!$B$19,IF(AND(Sheet1!B150=Vegetation!$A$18,Sheet1!C150=Vegetation!$A$20),Vegetation!$B$20,IF(AND(Sheet1!B150=Vegetation!$A$18,Sheet1!C150=Vegetation!$A$21),Vegetation!$B$21,IF(AND(Sheet1!B150=Vegetation!$A$18,Sheet1!C150=Vegetation!$A$22),Vegetation!$B$22,IF(AND(Sheet1!B150=Vegetation!$A$18,Sheet1!C150=Vegetation!$A$23),Vegetation!$B$23,IF(AND(Sheet1!B150=Vegetation!$A$18,Sheet1!C150=Vegetation!$A$24),Vegetation!$B$24,IF(AND(Sheet1!B150=Vegetation!$A$18,Sheet1!C150=Vegetation!$A$25),Vegetation!$B$25,IF(AND(Sheet1!B150=Vegetation!$A$18,Sheet1!C150=Vegetation!$A$26),Vegetation!$B$26,IF(AND(Sheet1!B150=Vegetation!$A$27,Sheet1!C150=Vegetation!$A$28),Vegetation!$B$28,IF(AND(Sheet1!B150=Vegetation!$A$27,Sheet1!C150=Vegetation!$A$29),Vegetation!$B$29,IF(AND(Sheet1!B150=Vegetation!$A$27,Sheet1!C150=Vegetation!$A$30),Vegetation!$B$30,IF(AND(Sheet1!B150=Vegetation!$A$27,Sheet1!C150=Vegetation!$A$31),Vegetation!$B$31,IF(AND(Sheet1!B150=Vegetation!$A$27,Sheet1!C150=Vegetation!$A$32),Vegetation!$B$32,IF(AND(Sheet1!B150=Vegetation!$A$27,Sheet1!C150=Vegetation!$A$33),Vegetation!$B$33,IF(AND(Sheet1!B150=Vegetation!$A$34,Sheet1!C150=Vegetation!$A$35),Vegetation!$B$35,IF(AND(Sheet1!B150=Vegetation!$A34,Sheet1!C150=Vegetation!$A$36),Vegetation!$B$36, IF(AND(B150=Vegetation!$A$34,Sheet1!C150=Vegetation!$A$37), Vegetation!$B$37, IF(AND(Sheet1!B150=Vegetation!$A$34, Sheet1!C150=Vegetation!$A$38), Vegetation!$B$38, IF(AND(Sheet1!B150=Vegetation!$A$34, Sheet1!C150=Vegetation!$A$39), Vegetation!$B$39, IF(AND(Sheet1!B150=Vegetation!$A$34, Sheet1!C150=Vegetation!$A$40), Vegetation!$B$40, IF(AND(Sheet1!B150=Vegetation!$A$41, Sheet1!C150=Vegetation!$A$42), Vegetation!$B$42, IF(AND(Sheet1!B150=Vegetation!$A$41, Sheet1!C150=Vegetation!$A$43), Vegetation!$B$43, IF(AND(Sheet1!B150=Vegetation!$A$41, Sheet1!C150=Vegetation!$A$43), Vegetation!$B$43, IF(AND(Sheet1!B150=Vegetation!$A$41, Sheet1!C150=Vegetation!$A$44), Vegetation!$B$44, IF(AND(Sheet1!B150=Vegetation!$A$45, Sheet1!C150=Vegetation!$A$46), Vegetation!$B$46, IF(AND(Sheet1!B150=Vegetation!$A$45, Sheet1!C150=Vegetation!$A$47), Vegetation!$B$47, IF(AND(Sheet1!B150=Vegetation!$A$45, Sheet1!C150=Vegetation!$A$48), Vegetation!$B$48, IF(AND(Sheet1!B150=Vegetation!$A$49, Sheet1!C150=Vegetation!$A$50), Vegetation!$B$50, IF(AND(Sheet1!B150=Vegetation!$A$49, Sheet1!C150=Vegetation!$A$51), Vegetation!$B$51, IF(AND(Sheet1!B150=Vegetation!$A$49, Sheet1!C150=Vegetation!$A$52), Vegetation!$B$52, IF(AND(Sheet1!B150=Vegetation!$A$53, Sheet1!C150=Vegetation!$A$54), Vegetation!$B$54, IF(AND(Sheet1!B150=Vegetation!$A$53, Sheet1!C150=Vegetation!$A$55), Vegetation!$B$55, IF(AND(Sheet1!B150=Vegetation!$A$53, Sheet1!C150=Vegetation!$A$56), Vegetation!$B$56, IF(AND(Sheet1!B150=Vegetation!$A$57, Sheet1!C150=Vegetation!$A$58), Vegetation!$B$58, IF(AND(Sheet1!B150=Vegetation!$A$57, Sheet1!C150=Vegetation!$A$59), Vegetation!$B$59, ""))))))))))))))))))))))))))))))))))))))))</f>
        <v/>
      </c>
      <c r="F150" s="66" t="str">
        <f>IFERROR(IF(D150*E150&gt;0.001,D150*E150,""), "")</f>
        <v/>
      </c>
      <c r="G150" s="66"/>
      <c r="H150" s="66" t="str">
        <f t="shared" si="6"/>
        <v/>
      </c>
    </row>
    <row r="151" spans="1:11" s="7" customFormat="1" ht="15.6" x14ac:dyDescent="0.3">
      <c r="A151" s="24"/>
      <c r="B151" s="63"/>
      <c r="C151" s="63"/>
      <c r="D151" s="64"/>
      <c r="E151" s="65" t="str">
        <f>IF(AND(Sheet1!B151=Vegetation!$A$12,Sheet1!C151=Vegetation!$A$13),Vegetation!$B$13,IF(AND(Sheet1!B151=Vegetation!$A$12,Sheet1!C151=Vegetation!$A$14),Vegetation!$B$14,IF(AND(Sheet1!B151=Vegetation!$A$12,Sheet1!C151=Vegetation!$A$15),Vegetation!$B$15,IF(AND(Sheet1!B151=Vegetation!$A$12,Sheet1!C151=Vegetation!$A$16),Vegetation!$B$16,IF(AND(Sheet1!B151=Vegetation!$A$18,Sheet1!C151=Vegetation!$A$17),Vegetation!$B$17,IF(AND(Sheet1!B151=Vegetation!$A$18,Sheet1!C151=Vegetation!$A$19),Vegetation!$B$19,IF(AND(Sheet1!B151=Vegetation!$A$18,Sheet1!C151=Vegetation!$A$20),Vegetation!$B$20,IF(AND(Sheet1!B151=Vegetation!$A$18,Sheet1!C151=Vegetation!$A$21),Vegetation!$B$21,IF(AND(Sheet1!B151=Vegetation!$A$18,Sheet1!C151=Vegetation!$A$22),Vegetation!$B$22,IF(AND(Sheet1!B151=Vegetation!$A$18,Sheet1!C151=Vegetation!$A$23),Vegetation!$B$23,IF(AND(Sheet1!B151=Vegetation!$A$18,Sheet1!C151=Vegetation!$A$24),Vegetation!$B$24,IF(AND(Sheet1!B151=Vegetation!$A$18,Sheet1!C151=Vegetation!$A$25),Vegetation!$B$25,IF(AND(Sheet1!B151=Vegetation!$A$18,Sheet1!C151=Vegetation!$A$26),Vegetation!$B$26,IF(AND(Sheet1!B151=Vegetation!$A$27,Sheet1!C151=Vegetation!$A$28),Vegetation!$B$28,IF(AND(Sheet1!B151=Vegetation!$A$27,Sheet1!C151=Vegetation!$A$29),Vegetation!$B$29,IF(AND(Sheet1!B151=Vegetation!$A$27,Sheet1!C151=Vegetation!$A$30),Vegetation!$B$30,IF(AND(Sheet1!B151=Vegetation!$A$27,Sheet1!C151=Vegetation!$A$31),Vegetation!$B$31,IF(AND(Sheet1!B151=Vegetation!$A$27,Sheet1!C151=Vegetation!$A$32),Vegetation!$B$32,IF(AND(Sheet1!B151=Vegetation!$A$27,Sheet1!C151=Vegetation!$A$33),Vegetation!$B$33,IF(AND(Sheet1!B151=Vegetation!$A$34,Sheet1!C151=Vegetation!$A$35),Vegetation!$B$35,IF(AND(Sheet1!B151=Vegetation!$A35,Sheet1!C151=Vegetation!$A$36),Vegetation!$B$36, IF(AND(B151=Vegetation!$A$34,Sheet1!C151=Vegetation!$A$37), Vegetation!$B$37, IF(AND(Sheet1!B151=Vegetation!$A$34, Sheet1!C151=Vegetation!$A$38), Vegetation!$B$38, IF(AND(Sheet1!B151=Vegetation!$A$34, Sheet1!C151=Vegetation!$A$39), Vegetation!$B$39, IF(AND(Sheet1!B151=Vegetation!$A$34, Sheet1!C151=Vegetation!$A$40), Vegetation!$B$40, IF(AND(Sheet1!B151=Vegetation!$A$41, Sheet1!C151=Vegetation!$A$42), Vegetation!$B$42, IF(AND(Sheet1!B151=Vegetation!$A$41, Sheet1!C151=Vegetation!$A$43), Vegetation!$B$43, IF(AND(Sheet1!B151=Vegetation!$A$41, Sheet1!C151=Vegetation!$A$43), Vegetation!$B$43, IF(AND(Sheet1!B151=Vegetation!$A$41, Sheet1!C151=Vegetation!$A$44), Vegetation!$B$44, IF(AND(Sheet1!B151=Vegetation!$A$45, Sheet1!C151=Vegetation!$A$46), Vegetation!$B$46, IF(AND(Sheet1!B151=Vegetation!$A$45, Sheet1!C151=Vegetation!$A$47), Vegetation!$B$47, IF(AND(Sheet1!B151=Vegetation!$A$45, Sheet1!C151=Vegetation!$A$48), Vegetation!$B$48, IF(AND(Sheet1!B151=Vegetation!$A$49, Sheet1!C151=Vegetation!$A$50), Vegetation!$B$50, IF(AND(Sheet1!B151=Vegetation!$A$49, Sheet1!C151=Vegetation!$A$51), Vegetation!$B$51, IF(AND(Sheet1!B151=Vegetation!$A$49, Sheet1!C151=Vegetation!$A$52), Vegetation!$B$52, IF(AND(Sheet1!B151=Vegetation!$A$53, Sheet1!C151=Vegetation!$A$54), Vegetation!$B$54, IF(AND(Sheet1!B151=Vegetation!$A$53, Sheet1!C151=Vegetation!$A$55), Vegetation!$B$55, IF(AND(Sheet1!B151=Vegetation!$A$53, Sheet1!C151=Vegetation!$A$56), Vegetation!$B$56, IF(AND(Sheet1!B151=Vegetation!$A$57, Sheet1!C151=Vegetation!$A$58), Vegetation!$B$58, IF(AND(Sheet1!B151=Vegetation!$A$57, Sheet1!C151=Vegetation!$A$59), Vegetation!$B$59, ""))))))))))))))))))))))))))))))))))))))))</f>
        <v/>
      </c>
      <c r="F151" s="66" t="str">
        <f t="shared" ref="F151:F163" si="7">IFERROR(IF(D151*E151&gt;0.001,D151*E151,""), "")</f>
        <v/>
      </c>
      <c r="G151" s="66"/>
      <c r="H151" s="66" t="str">
        <f t="shared" si="6"/>
        <v/>
      </c>
    </row>
    <row r="152" spans="1:11" s="7" customFormat="1" ht="15.6" x14ac:dyDescent="0.3">
      <c r="A152" s="24"/>
      <c r="B152" s="63"/>
      <c r="C152" s="63"/>
      <c r="D152" s="64"/>
      <c r="E152" s="65" t="str">
        <f>IF(AND(Sheet1!B152=Vegetation!$A$12,Sheet1!C152=Vegetation!$A$13),Vegetation!$B$13,IF(AND(Sheet1!B152=Vegetation!$A$12,Sheet1!C152=Vegetation!$A$14),Vegetation!$B$14,IF(AND(Sheet1!B152=Vegetation!$A$12,Sheet1!C152=Vegetation!$A$15),Vegetation!$B$15,IF(AND(Sheet1!B152=Vegetation!$A$12,Sheet1!C152=Vegetation!$A$16),Vegetation!$B$16,IF(AND(Sheet1!B152=Vegetation!$A$18,Sheet1!C152=Vegetation!$A$17),Vegetation!$B$17,IF(AND(Sheet1!B152=Vegetation!$A$18,Sheet1!C152=Vegetation!$A$19),Vegetation!$B$19,IF(AND(Sheet1!B152=Vegetation!$A$18,Sheet1!C152=Vegetation!$A$20),Vegetation!$B$20,IF(AND(Sheet1!B152=Vegetation!$A$18,Sheet1!C152=Vegetation!$A$21),Vegetation!$B$21,IF(AND(Sheet1!B152=Vegetation!$A$18,Sheet1!C152=Vegetation!$A$22),Vegetation!$B$22,IF(AND(Sheet1!B152=Vegetation!$A$18,Sheet1!C152=Vegetation!$A$23),Vegetation!$B$23,IF(AND(Sheet1!B152=Vegetation!$A$18,Sheet1!C152=Vegetation!$A$24),Vegetation!$B$24,IF(AND(Sheet1!B152=Vegetation!$A$18,Sheet1!C152=Vegetation!$A$25),Vegetation!$B$25,IF(AND(Sheet1!B152=Vegetation!$A$18,Sheet1!C152=Vegetation!$A$26),Vegetation!$B$26,IF(AND(Sheet1!B152=Vegetation!$A$27,Sheet1!C152=Vegetation!$A$28),Vegetation!$B$28,IF(AND(Sheet1!B152=Vegetation!$A$27,Sheet1!C152=Vegetation!$A$29),Vegetation!$B$29,IF(AND(Sheet1!B152=Vegetation!$A$27,Sheet1!C152=Vegetation!$A$30),Vegetation!$B$30,IF(AND(Sheet1!B152=Vegetation!$A$27,Sheet1!C152=Vegetation!$A$31),Vegetation!$B$31,IF(AND(Sheet1!B152=Vegetation!$A$27,Sheet1!C152=Vegetation!$A$32),Vegetation!$B$32,IF(AND(Sheet1!B152=Vegetation!$A$27,Sheet1!C152=Vegetation!$A$33),Vegetation!$B$33,IF(AND(Sheet1!B152=Vegetation!$A$34,Sheet1!C152=Vegetation!$A$35),Vegetation!$B$35,IF(AND(Sheet1!B152=Vegetation!$A36,Sheet1!C152=Vegetation!$A$36),Vegetation!$B$36, IF(AND(B152=Vegetation!$A$34,Sheet1!C152=Vegetation!$A$37), Vegetation!$B$37, IF(AND(Sheet1!B152=Vegetation!$A$34, Sheet1!C152=Vegetation!$A$38), Vegetation!$B$38, IF(AND(Sheet1!B152=Vegetation!$A$34, Sheet1!C152=Vegetation!$A$39), Vegetation!$B$39, IF(AND(Sheet1!B152=Vegetation!$A$34, Sheet1!C152=Vegetation!$A$40), Vegetation!$B$40, IF(AND(Sheet1!B152=Vegetation!$A$41, Sheet1!C152=Vegetation!$A$42), Vegetation!$B$42, IF(AND(Sheet1!B152=Vegetation!$A$41, Sheet1!C152=Vegetation!$A$43), Vegetation!$B$43, IF(AND(Sheet1!B152=Vegetation!$A$41, Sheet1!C152=Vegetation!$A$43), Vegetation!$B$43, IF(AND(Sheet1!B152=Vegetation!$A$41, Sheet1!C152=Vegetation!$A$44), Vegetation!$B$44, IF(AND(Sheet1!B152=Vegetation!$A$45, Sheet1!C152=Vegetation!$A$46), Vegetation!$B$46, IF(AND(Sheet1!B152=Vegetation!$A$45, Sheet1!C152=Vegetation!$A$47), Vegetation!$B$47, IF(AND(Sheet1!B152=Vegetation!$A$45, Sheet1!C152=Vegetation!$A$48), Vegetation!$B$48, IF(AND(Sheet1!B152=Vegetation!$A$49, Sheet1!C152=Vegetation!$A$50), Vegetation!$B$50, IF(AND(Sheet1!B152=Vegetation!$A$49, Sheet1!C152=Vegetation!$A$51), Vegetation!$B$51, IF(AND(Sheet1!B152=Vegetation!$A$49, Sheet1!C152=Vegetation!$A$52), Vegetation!$B$52, IF(AND(Sheet1!B152=Vegetation!$A$53, Sheet1!C152=Vegetation!$A$54), Vegetation!$B$54, IF(AND(Sheet1!B152=Vegetation!$A$53, Sheet1!C152=Vegetation!$A$55), Vegetation!$B$55, IF(AND(Sheet1!B152=Vegetation!$A$53, Sheet1!C152=Vegetation!$A$56), Vegetation!$B$56, IF(AND(Sheet1!B152=Vegetation!$A$57, Sheet1!C152=Vegetation!$A$58), Vegetation!$B$58, IF(AND(Sheet1!B152=Vegetation!$A$57, Sheet1!C152=Vegetation!$A$59), Vegetation!$B$59, ""))))))))))))))))))))))))))))))))))))))))</f>
        <v/>
      </c>
      <c r="F152" s="66" t="str">
        <f t="shared" si="7"/>
        <v/>
      </c>
      <c r="G152" s="66"/>
      <c r="H152" s="66" t="str">
        <f t="shared" si="6"/>
        <v/>
      </c>
    </row>
    <row r="153" spans="1:11" s="7" customFormat="1" ht="15.6" x14ac:dyDescent="0.3">
      <c r="A153" s="24"/>
      <c r="B153" s="63"/>
      <c r="C153" s="63"/>
      <c r="D153" s="64"/>
      <c r="E153" s="65" t="str">
        <f>IF(AND(Sheet1!B153=Vegetation!$A$12,Sheet1!C153=Vegetation!$A$13),Vegetation!$B$13,IF(AND(Sheet1!B153=Vegetation!$A$12,Sheet1!C153=Vegetation!$A$14),Vegetation!$B$14,IF(AND(Sheet1!B153=Vegetation!$A$12,Sheet1!C153=Vegetation!$A$15),Vegetation!$B$15,IF(AND(Sheet1!B153=Vegetation!$A$12,Sheet1!C153=Vegetation!$A$16),Vegetation!$B$16,IF(AND(Sheet1!B153=Vegetation!$A$18,Sheet1!C153=Vegetation!$A$17),Vegetation!$B$17,IF(AND(Sheet1!B153=Vegetation!$A$18,Sheet1!C153=Vegetation!$A$19),Vegetation!$B$19,IF(AND(Sheet1!B153=Vegetation!$A$18,Sheet1!C153=Vegetation!$A$20),Vegetation!$B$20,IF(AND(Sheet1!B153=Vegetation!$A$18,Sheet1!C153=Vegetation!$A$21),Vegetation!$B$21,IF(AND(Sheet1!B153=Vegetation!$A$18,Sheet1!C153=Vegetation!$A$22),Vegetation!$B$22,IF(AND(Sheet1!B153=Vegetation!$A$18,Sheet1!C153=Vegetation!$A$23),Vegetation!$B$23,IF(AND(Sheet1!B153=Vegetation!$A$18,Sheet1!C153=Vegetation!$A$24),Vegetation!$B$24,IF(AND(Sheet1!B153=Vegetation!$A$18,Sheet1!C153=Vegetation!$A$25),Vegetation!$B$25,IF(AND(Sheet1!B153=Vegetation!$A$18,Sheet1!C153=Vegetation!$A$26),Vegetation!$B$26,IF(AND(Sheet1!B153=Vegetation!$A$27,Sheet1!C153=Vegetation!$A$28),Vegetation!$B$28,IF(AND(Sheet1!B153=Vegetation!$A$27,Sheet1!C153=Vegetation!$A$29),Vegetation!$B$29,IF(AND(Sheet1!B153=Vegetation!$A$27,Sheet1!C153=Vegetation!$A$30),Vegetation!$B$30,IF(AND(Sheet1!B153=Vegetation!$A$27,Sheet1!C153=Vegetation!$A$31),Vegetation!$B$31,IF(AND(Sheet1!B153=Vegetation!$A$27,Sheet1!C153=Vegetation!$A$32),Vegetation!$B$32,IF(AND(Sheet1!B153=Vegetation!$A$27,Sheet1!C153=Vegetation!$A$33),Vegetation!$B$33,IF(AND(Sheet1!B153=Vegetation!$A$34,Sheet1!C153=Vegetation!$A$35),Vegetation!$B$35,IF(AND(Sheet1!B153=Vegetation!$A37,Sheet1!C153=Vegetation!$A$36),Vegetation!$B$36, IF(AND(B153=Vegetation!$A$34,Sheet1!C153=Vegetation!$A$37), Vegetation!$B$37, IF(AND(Sheet1!B153=Vegetation!$A$34, Sheet1!C153=Vegetation!$A$38), Vegetation!$B$38, IF(AND(Sheet1!B153=Vegetation!$A$34, Sheet1!C153=Vegetation!$A$39), Vegetation!$B$39, IF(AND(Sheet1!B153=Vegetation!$A$34, Sheet1!C153=Vegetation!$A$40), Vegetation!$B$40, IF(AND(Sheet1!B153=Vegetation!$A$41, Sheet1!C153=Vegetation!$A$42), Vegetation!$B$42, IF(AND(Sheet1!B153=Vegetation!$A$41, Sheet1!C153=Vegetation!$A$43), Vegetation!$B$43, IF(AND(Sheet1!B153=Vegetation!$A$41, Sheet1!C153=Vegetation!$A$43), Vegetation!$B$43, IF(AND(Sheet1!B153=Vegetation!$A$41, Sheet1!C153=Vegetation!$A$44), Vegetation!$B$44, IF(AND(Sheet1!B153=Vegetation!$A$45, Sheet1!C153=Vegetation!$A$46), Vegetation!$B$46, IF(AND(Sheet1!B153=Vegetation!$A$45, Sheet1!C153=Vegetation!$A$47), Vegetation!$B$47, IF(AND(Sheet1!B153=Vegetation!$A$45, Sheet1!C153=Vegetation!$A$48), Vegetation!$B$48, IF(AND(Sheet1!B153=Vegetation!$A$49, Sheet1!C153=Vegetation!$A$50), Vegetation!$B$50, IF(AND(Sheet1!B153=Vegetation!$A$49, Sheet1!C153=Vegetation!$A$51), Vegetation!$B$51, IF(AND(Sheet1!B153=Vegetation!$A$49, Sheet1!C153=Vegetation!$A$52), Vegetation!$B$52, IF(AND(Sheet1!B153=Vegetation!$A$53, Sheet1!C153=Vegetation!$A$54), Vegetation!$B$54, IF(AND(Sheet1!B153=Vegetation!$A$53, Sheet1!C153=Vegetation!$A$55), Vegetation!$B$55, IF(AND(Sheet1!B153=Vegetation!$A$53, Sheet1!C153=Vegetation!$A$56), Vegetation!$B$56, IF(AND(Sheet1!B153=Vegetation!$A$57, Sheet1!C153=Vegetation!$A$58), Vegetation!$B$58, IF(AND(Sheet1!B153=Vegetation!$A$57, Sheet1!C153=Vegetation!$A$59), Vegetation!$B$59, ""))))))))))))))))))))))))))))))))))))))))</f>
        <v/>
      </c>
      <c r="F153" s="66" t="str">
        <f t="shared" si="7"/>
        <v/>
      </c>
      <c r="G153" s="66"/>
      <c r="H153" s="66" t="str">
        <f t="shared" si="6"/>
        <v/>
      </c>
    </row>
    <row r="154" spans="1:11" s="7" customFormat="1" ht="15.6" x14ac:dyDescent="0.3">
      <c r="A154" s="24"/>
      <c r="B154" s="63"/>
      <c r="C154" s="63"/>
      <c r="D154" s="64"/>
      <c r="E154" s="65" t="str">
        <f>IF(AND(Sheet1!B154=Vegetation!$A$12,Sheet1!C154=Vegetation!$A$13),Vegetation!$B$13,IF(AND(Sheet1!B154=Vegetation!$A$12,Sheet1!C154=Vegetation!$A$14),Vegetation!$B$14,IF(AND(Sheet1!B154=Vegetation!$A$12,Sheet1!C154=Vegetation!$A$15),Vegetation!$B$15,IF(AND(Sheet1!B154=Vegetation!$A$12,Sheet1!C154=Vegetation!$A$16),Vegetation!$B$16,IF(AND(Sheet1!B154=Vegetation!$A$18,Sheet1!C154=Vegetation!$A$17),Vegetation!$B$17,IF(AND(Sheet1!B154=Vegetation!$A$18,Sheet1!C154=Vegetation!$A$19),Vegetation!$B$19,IF(AND(Sheet1!B154=Vegetation!$A$18,Sheet1!C154=Vegetation!$A$20),Vegetation!$B$20,IF(AND(Sheet1!B154=Vegetation!$A$18,Sheet1!C154=Vegetation!$A$21),Vegetation!$B$21,IF(AND(Sheet1!B154=Vegetation!$A$18,Sheet1!C154=Vegetation!$A$22),Vegetation!$B$22,IF(AND(Sheet1!B154=Vegetation!$A$18,Sheet1!C154=Vegetation!$A$23),Vegetation!$B$23,IF(AND(Sheet1!B154=Vegetation!$A$18,Sheet1!C154=Vegetation!$A$24),Vegetation!$B$24,IF(AND(Sheet1!B154=Vegetation!$A$18,Sheet1!C154=Vegetation!$A$25),Vegetation!$B$25,IF(AND(Sheet1!B154=Vegetation!$A$18,Sheet1!C154=Vegetation!$A$26),Vegetation!$B$26,IF(AND(Sheet1!B154=Vegetation!$A$27,Sheet1!C154=Vegetation!$A$28),Vegetation!$B$28,IF(AND(Sheet1!B154=Vegetation!$A$27,Sheet1!C154=Vegetation!$A$29),Vegetation!$B$29,IF(AND(Sheet1!B154=Vegetation!$A$27,Sheet1!C154=Vegetation!$A$30),Vegetation!$B$30,IF(AND(Sheet1!B154=Vegetation!$A$27,Sheet1!C154=Vegetation!$A$31),Vegetation!$B$31,IF(AND(Sheet1!B154=Vegetation!$A$27,Sheet1!C154=Vegetation!$A$32),Vegetation!$B$32,IF(AND(Sheet1!B154=Vegetation!$A$27,Sheet1!C154=Vegetation!$A$33),Vegetation!$B$33,IF(AND(Sheet1!B154=Vegetation!$A$34,Sheet1!C154=Vegetation!$A$35),Vegetation!$B$35,IF(AND(Sheet1!B154=Vegetation!$A38,Sheet1!C154=Vegetation!$A$36),Vegetation!$B$36, IF(AND(B154=Vegetation!$A$34,Sheet1!C154=Vegetation!$A$37), Vegetation!$B$37, IF(AND(Sheet1!B154=Vegetation!$A$34, Sheet1!C154=Vegetation!$A$38), Vegetation!$B$38, IF(AND(Sheet1!B154=Vegetation!$A$34, Sheet1!C154=Vegetation!$A$39), Vegetation!$B$39, IF(AND(Sheet1!B154=Vegetation!$A$34, Sheet1!C154=Vegetation!$A$40), Vegetation!$B$40, IF(AND(Sheet1!B154=Vegetation!$A$41, Sheet1!C154=Vegetation!$A$42), Vegetation!$B$42, IF(AND(Sheet1!B154=Vegetation!$A$41, Sheet1!C154=Vegetation!$A$43), Vegetation!$B$43, IF(AND(Sheet1!B154=Vegetation!$A$41, Sheet1!C154=Vegetation!$A$43), Vegetation!$B$43, IF(AND(Sheet1!B154=Vegetation!$A$41, Sheet1!C154=Vegetation!$A$44), Vegetation!$B$44, IF(AND(Sheet1!B154=Vegetation!$A$45, Sheet1!C154=Vegetation!$A$46), Vegetation!$B$46, IF(AND(Sheet1!B154=Vegetation!$A$45, Sheet1!C154=Vegetation!$A$47), Vegetation!$B$47, IF(AND(Sheet1!B154=Vegetation!$A$45, Sheet1!C154=Vegetation!$A$48), Vegetation!$B$48, IF(AND(Sheet1!B154=Vegetation!$A$49, Sheet1!C154=Vegetation!$A$50), Vegetation!$B$50, IF(AND(Sheet1!B154=Vegetation!$A$49, Sheet1!C154=Vegetation!$A$51), Vegetation!$B$51, IF(AND(Sheet1!B154=Vegetation!$A$49, Sheet1!C154=Vegetation!$A$52), Vegetation!$B$52, IF(AND(Sheet1!B154=Vegetation!$A$53, Sheet1!C154=Vegetation!$A$54), Vegetation!$B$54, IF(AND(Sheet1!B154=Vegetation!$A$53, Sheet1!C154=Vegetation!$A$55), Vegetation!$B$55, IF(AND(Sheet1!B154=Vegetation!$A$53, Sheet1!C154=Vegetation!$A$56), Vegetation!$B$56, IF(AND(Sheet1!B154=Vegetation!$A$57, Sheet1!C154=Vegetation!$A$58), Vegetation!$B$58, IF(AND(Sheet1!B154=Vegetation!$A$57, Sheet1!C154=Vegetation!$A$59), Vegetation!$B$59, ""))))))))))))))))))))))))))))))))))))))))</f>
        <v/>
      </c>
      <c r="F154" s="66" t="str">
        <f t="shared" si="7"/>
        <v/>
      </c>
      <c r="G154" s="66"/>
      <c r="H154" s="66" t="str">
        <f t="shared" si="6"/>
        <v/>
      </c>
    </row>
    <row r="155" spans="1:11" s="7" customFormat="1" ht="15.6" x14ac:dyDescent="0.3">
      <c r="A155" s="24"/>
      <c r="B155" s="63"/>
      <c r="C155" s="63"/>
      <c r="D155" s="64"/>
      <c r="E155" s="65" t="str">
        <f>IF(AND(Sheet1!B155=Vegetation!$A$12,Sheet1!C155=Vegetation!$A$13),Vegetation!$B$13,IF(AND(Sheet1!B155=Vegetation!$A$12,Sheet1!C155=Vegetation!$A$14),Vegetation!$B$14,IF(AND(Sheet1!B155=Vegetation!$A$12,Sheet1!C155=Vegetation!$A$15),Vegetation!$B$15,IF(AND(Sheet1!B155=Vegetation!$A$12,Sheet1!C155=Vegetation!$A$16),Vegetation!$B$16,IF(AND(Sheet1!B155=Vegetation!$A$18,Sheet1!C155=Vegetation!$A$17),Vegetation!$B$17,IF(AND(Sheet1!B155=Vegetation!$A$18,Sheet1!C155=Vegetation!$A$19),Vegetation!$B$19,IF(AND(Sheet1!B155=Vegetation!$A$18,Sheet1!C155=Vegetation!$A$20),Vegetation!$B$20,IF(AND(Sheet1!B155=Vegetation!$A$18,Sheet1!C155=Vegetation!$A$21),Vegetation!$B$21,IF(AND(Sheet1!B155=Vegetation!$A$18,Sheet1!C155=Vegetation!$A$22),Vegetation!$B$22,IF(AND(Sheet1!B155=Vegetation!$A$18,Sheet1!C155=Vegetation!$A$23),Vegetation!$B$23,IF(AND(Sheet1!B155=Vegetation!$A$18,Sheet1!C155=Vegetation!$A$24),Vegetation!$B$24,IF(AND(Sheet1!B155=Vegetation!$A$18,Sheet1!C155=Vegetation!$A$25),Vegetation!$B$25,IF(AND(Sheet1!B155=Vegetation!$A$18,Sheet1!C155=Vegetation!$A$26),Vegetation!$B$26,IF(AND(Sheet1!B155=Vegetation!$A$27,Sheet1!C155=Vegetation!$A$28),Vegetation!$B$28,IF(AND(Sheet1!B155=Vegetation!$A$27,Sheet1!C155=Vegetation!$A$29),Vegetation!$B$29,IF(AND(Sheet1!B155=Vegetation!$A$27,Sheet1!C155=Vegetation!$A$30),Vegetation!$B$30,IF(AND(Sheet1!B155=Vegetation!$A$27,Sheet1!C155=Vegetation!$A$31),Vegetation!$B$31,IF(AND(Sheet1!B155=Vegetation!$A$27,Sheet1!C155=Vegetation!$A$32),Vegetation!$B$32,IF(AND(Sheet1!B155=Vegetation!$A$27,Sheet1!C155=Vegetation!$A$33),Vegetation!$B$33,IF(AND(Sheet1!B155=Vegetation!$A$34,Sheet1!C155=Vegetation!$A$35),Vegetation!$B$35,IF(AND(Sheet1!B155=Vegetation!$A39,Sheet1!C155=Vegetation!$A$36),Vegetation!$B$36, IF(AND(B155=Vegetation!$A$34,Sheet1!C155=Vegetation!$A$37), Vegetation!$B$37, IF(AND(Sheet1!B155=Vegetation!$A$34, Sheet1!C155=Vegetation!$A$38), Vegetation!$B$38, IF(AND(Sheet1!B155=Vegetation!$A$34, Sheet1!C155=Vegetation!$A$39), Vegetation!$B$39, IF(AND(Sheet1!B155=Vegetation!$A$34, Sheet1!C155=Vegetation!$A$40), Vegetation!$B$40, IF(AND(Sheet1!B155=Vegetation!$A$41, Sheet1!C155=Vegetation!$A$42), Vegetation!$B$42, IF(AND(Sheet1!B155=Vegetation!$A$41, Sheet1!C155=Vegetation!$A$43), Vegetation!$B$43, IF(AND(Sheet1!B155=Vegetation!$A$41, Sheet1!C155=Vegetation!$A$43), Vegetation!$B$43, IF(AND(Sheet1!B155=Vegetation!$A$41, Sheet1!C155=Vegetation!$A$44), Vegetation!$B$44, IF(AND(Sheet1!B155=Vegetation!$A$45, Sheet1!C155=Vegetation!$A$46), Vegetation!$B$46, IF(AND(Sheet1!B155=Vegetation!$A$45, Sheet1!C155=Vegetation!$A$47), Vegetation!$B$47, IF(AND(Sheet1!B155=Vegetation!$A$45, Sheet1!C155=Vegetation!$A$48), Vegetation!$B$48, IF(AND(Sheet1!B155=Vegetation!$A$49, Sheet1!C155=Vegetation!$A$50), Vegetation!$B$50, IF(AND(Sheet1!B155=Vegetation!$A$49, Sheet1!C155=Vegetation!$A$51), Vegetation!$B$51, IF(AND(Sheet1!B155=Vegetation!$A$49, Sheet1!C155=Vegetation!$A$52), Vegetation!$B$52, IF(AND(Sheet1!B155=Vegetation!$A$53, Sheet1!C155=Vegetation!$A$54), Vegetation!$B$54, IF(AND(Sheet1!B155=Vegetation!$A$53, Sheet1!C155=Vegetation!$A$55), Vegetation!$B$55, IF(AND(Sheet1!B155=Vegetation!$A$53, Sheet1!C155=Vegetation!$A$56), Vegetation!$B$56, IF(AND(Sheet1!B155=Vegetation!$A$57, Sheet1!C155=Vegetation!$A$58), Vegetation!$B$58, IF(AND(Sheet1!B155=Vegetation!$A$57, Sheet1!C155=Vegetation!$A$59), Vegetation!$B$59, ""))))))))))))))))))))))))))))))))))))))))</f>
        <v/>
      </c>
      <c r="F155" s="66" t="str">
        <f t="shared" si="7"/>
        <v/>
      </c>
      <c r="G155" s="66"/>
      <c r="H155" s="66" t="str">
        <f t="shared" si="6"/>
        <v/>
      </c>
    </row>
    <row r="156" spans="1:11" s="7" customFormat="1" ht="15.6" x14ac:dyDescent="0.3">
      <c r="A156" s="24"/>
      <c r="B156" s="63"/>
      <c r="C156" s="63"/>
      <c r="D156" s="64"/>
      <c r="E156" s="65" t="str">
        <f>IF(AND(Sheet1!B156=Vegetation!$A$12,Sheet1!C156=Vegetation!$A$13),Vegetation!$B$13,IF(AND(Sheet1!B156=Vegetation!$A$12,Sheet1!C156=Vegetation!$A$14),Vegetation!$B$14,IF(AND(Sheet1!B156=Vegetation!$A$12,Sheet1!C156=Vegetation!$A$15),Vegetation!$B$15,IF(AND(Sheet1!B156=Vegetation!$A$12,Sheet1!C156=Vegetation!$A$16),Vegetation!$B$16,IF(AND(Sheet1!B156=Vegetation!$A$18,Sheet1!C156=Vegetation!$A$17),Vegetation!$B$17,IF(AND(Sheet1!B156=Vegetation!$A$18,Sheet1!C156=Vegetation!$A$19),Vegetation!$B$19,IF(AND(Sheet1!B156=Vegetation!$A$18,Sheet1!C156=Vegetation!$A$20),Vegetation!$B$20,IF(AND(Sheet1!B156=Vegetation!$A$18,Sheet1!C156=Vegetation!$A$21),Vegetation!$B$21,IF(AND(Sheet1!B156=Vegetation!$A$18,Sheet1!C156=Vegetation!$A$22),Vegetation!$B$22,IF(AND(Sheet1!B156=Vegetation!$A$18,Sheet1!C156=Vegetation!$A$23),Vegetation!$B$23,IF(AND(Sheet1!B156=Vegetation!$A$18,Sheet1!C156=Vegetation!$A$24),Vegetation!$B$24,IF(AND(Sheet1!B156=Vegetation!$A$18,Sheet1!C156=Vegetation!$A$25),Vegetation!$B$25,IF(AND(Sheet1!B156=Vegetation!$A$18,Sheet1!C156=Vegetation!$A$26),Vegetation!$B$26,IF(AND(Sheet1!B156=Vegetation!$A$27,Sheet1!C156=Vegetation!$A$28),Vegetation!$B$28,IF(AND(Sheet1!B156=Vegetation!$A$27,Sheet1!C156=Vegetation!$A$29),Vegetation!$B$29,IF(AND(Sheet1!B156=Vegetation!$A$27,Sheet1!C156=Vegetation!$A$30),Vegetation!$B$30,IF(AND(Sheet1!B156=Vegetation!$A$27,Sheet1!C156=Vegetation!$A$31),Vegetation!$B$31,IF(AND(Sheet1!B156=Vegetation!$A$27,Sheet1!C156=Vegetation!$A$32),Vegetation!$B$32,IF(AND(Sheet1!B156=Vegetation!$A$27,Sheet1!C156=Vegetation!$A$33),Vegetation!$B$33,IF(AND(Sheet1!B156=Vegetation!$A$34,Sheet1!C156=Vegetation!$A$35),Vegetation!$B$35,IF(AND(Sheet1!B156=Vegetation!$A40,Sheet1!C156=Vegetation!$A$36),Vegetation!$B$36, IF(AND(B156=Vegetation!$A$34,Sheet1!C156=Vegetation!$A$37), Vegetation!$B$37, IF(AND(Sheet1!B156=Vegetation!$A$34, Sheet1!C156=Vegetation!$A$38), Vegetation!$B$38, IF(AND(Sheet1!B156=Vegetation!$A$34, Sheet1!C156=Vegetation!$A$39), Vegetation!$B$39, IF(AND(Sheet1!B156=Vegetation!$A$34, Sheet1!C156=Vegetation!$A$40), Vegetation!$B$40, IF(AND(Sheet1!B156=Vegetation!$A$41, Sheet1!C156=Vegetation!$A$42), Vegetation!$B$42, IF(AND(Sheet1!B156=Vegetation!$A$41, Sheet1!C156=Vegetation!$A$43), Vegetation!$B$43, IF(AND(Sheet1!B156=Vegetation!$A$41, Sheet1!C156=Vegetation!$A$43), Vegetation!$B$43, IF(AND(Sheet1!B156=Vegetation!$A$41, Sheet1!C156=Vegetation!$A$44), Vegetation!$B$44, IF(AND(Sheet1!B156=Vegetation!$A$45, Sheet1!C156=Vegetation!$A$46), Vegetation!$B$46, IF(AND(Sheet1!B156=Vegetation!$A$45, Sheet1!C156=Vegetation!$A$47), Vegetation!$B$47, IF(AND(Sheet1!B156=Vegetation!$A$45, Sheet1!C156=Vegetation!$A$48), Vegetation!$B$48, IF(AND(Sheet1!B156=Vegetation!$A$49, Sheet1!C156=Vegetation!$A$50), Vegetation!$B$50, IF(AND(Sheet1!B156=Vegetation!$A$49, Sheet1!C156=Vegetation!$A$51), Vegetation!$B$51, IF(AND(Sheet1!B156=Vegetation!$A$49, Sheet1!C156=Vegetation!$A$52), Vegetation!$B$52, IF(AND(Sheet1!B156=Vegetation!$A$53, Sheet1!C156=Vegetation!$A$54), Vegetation!$B$54, IF(AND(Sheet1!B156=Vegetation!$A$53, Sheet1!C156=Vegetation!$A$55), Vegetation!$B$55, IF(AND(Sheet1!B156=Vegetation!$A$53, Sheet1!C156=Vegetation!$A$56), Vegetation!$B$56, IF(AND(Sheet1!B156=Vegetation!$A$57, Sheet1!C156=Vegetation!$A$58), Vegetation!$B$58, IF(AND(Sheet1!B156=Vegetation!$A$57, Sheet1!C156=Vegetation!$A$59), Vegetation!$B$59, ""))))))))))))))))))))))))))))))))))))))))</f>
        <v/>
      </c>
      <c r="F156" s="66" t="str">
        <f t="shared" si="7"/>
        <v/>
      </c>
      <c r="G156" s="66"/>
      <c r="H156" s="66" t="str">
        <f t="shared" si="6"/>
        <v/>
      </c>
    </row>
    <row r="157" spans="1:11" s="7" customFormat="1" ht="15.6" x14ac:dyDescent="0.3">
      <c r="A157" s="24"/>
      <c r="B157" s="63"/>
      <c r="C157" s="63"/>
      <c r="D157" s="64"/>
      <c r="E157" s="65" t="str">
        <f>IF(AND(Sheet1!B157=Vegetation!$A$12,Sheet1!C157=Vegetation!$A$13),Vegetation!$B$13,IF(AND(Sheet1!B157=Vegetation!$A$12,Sheet1!C157=Vegetation!$A$14),Vegetation!$B$14,IF(AND(Sheet1!B157=Vegetation!$A$12,Sheet1!C157=Vegetation!$A$15),Vegetation!$B$15,IF(AND(Sheet1!B157=Vegetation!$A$12,Sheet1!C157=Vegetation!$A$16),Vegetation!$B$16,IF(AND(Sheet1!B157=Vegetation!$A$18,Sheet1!C157=Vegetation!$A$17),Vegetation!$B$17,IF(AND(Sheet1!B157=Vegetation!$A$18,Sheet1!C157=Vegetation!$A$19),Vegetation!$B$19,IF(AND(Sheet1!B157=Vegetation!$A$18,Sheet1!C157=Vegetation!$A$20),Vegetation!$B$20,IF(AND(Sheet1!B157=Vegetation!$A$18,Sheet1!C157=Vegetation!$A$21),Vegetation!$B$21,IF(AND(Sheet1!B157=Vegetation!$A$18,Sheet1!C157=Vegetation!$A$22),Vegetation!$B$22,IF(AND(Sheet1!B157=Vegetation!$A$18,Sheet1!C157=Vegetation!$A$23),Vegetation!$B$23,IF(AND(Sheet1!B157=Vegetation!$A$18,Sheet1!C157=Vegetation!$A$24),Vegetation!$B$24,IF(AND(Sheet1!B157=Vegetation!$A$18,Sheet1!C157=Vegetation!$A$25),Vegetation!$B$25,IF(AND(Sheet1!B157=Vegetation!$A$18,Sheet1!C157=Vegetation!$A$26),Vegetation!$B$26,IF(AND(Sheet1!B157=Vegetation!$A$27,Sheet1!C157=Vegetation!$A$28),Vegetation!$B$28,IF(AND(Sheet1!B157=Vegetation!$A$27,Sheet1!C157=Vegetation!$A$29),Vegetation!$B$29,IF(AND(Sheet1!B157=Vegetation!$A$27,Sheet1!C157=Vegetation!$A$30),Vegetation!$B$30,IF(AND(Sheet1!B157=Vegetation!$A$27,Sheet1!C157=Vegetation!$A$31),Vegetation!$B$31,IF(AND(Sheet1!B157=Vegetation!$A$27,Sheet1!C157=Vegetation!$A$32),Vegetation!$B$32,IF(AND(Sheet1!B157=Vegetation!$A$27,Sheet1!C157=Vegetation!$A$33),Vegetation!$B$33,IF(AND(Sheet1!B157=Vegetation!$A$34,Sheet1!C157=Vegetation!$A$35),Vegetation!$B$35,IF(AND(Sheet1!B157=Vegetation!$A41,Sheet1!C157=Vegetation!$A$36),Vegetation!$B$36, IF(AND(B157=Vegetation!$A$34,Sheet1!C157=Vegetation!$A$37), Vegetation!$B$37, IF(AND(Sheet1!B157=Vegetation!$A$34, Sheet1!C157=Vegetation!$A$38), Vegetation!$B$38, IF(AND(Sheet1!B157=Vegetation!$A$34, Sheet1!C157=Vegetation!$A$39), Vegetation!$B$39, IF(AND(Sheet1!B157=Vegetation!$A$34, Sheet1!C157=Vegetation!$A$40), Vegetation!$B$40, IF(AND(Sheet1!B157=Vegetation!$A$41, Sheet1!C157=Vegetation!$A$42), Vegetation!$B$42, IF(AND(Sheet1!B157=Vegetation!$A$41, Sheet1!C157=Vegetation!$A$43), Vegetation!$B$43, IF(AND(Sheet1!B157=Vegetation!$A$41, Sheet1!C157=Vegetation!$A$43), Vegetation!$B$43, IF(AND(Sheet1!B157=Vegetation!$A$41, Sheet1!C157=Vegetation!$A$44), Vegetation!$B$44, IF(AND(Sheet1!B157=Vegetation!$A$45, Sheet1!C157=Vegetation!$A$46), Vegetation!$B$46, IF(AND(Sheet1!B157=Vegetation!$A$45, Sheet1!C157=Vegetation!$A$47), Vegetation!$B$47, IF(AND(Sheet1!B157=Vegetation!$A$45, Sheet1!C157=Vegetation!$A$48), Vegetation!$B$48, IF(AND(Sheet1!B157=Vegetation!$A$49, Sheet1!C157=Vegetation!$A$50), Vegetation!$B$50, IF(AND(Sheet1!B157=Vegetation!$A$49, Sheet1!C157=Vegetation!$A$51), Vegetation!$B$51, IF(AND(Sheet1!B157=Vegetation!$A$49, Sheet1!C157=Vegetation!$A$52), Vegetation!$B$52, IF(AND(Sheet1!B157=Vegetation!$A$53, Sheet1!C157=Vegetation!$A$54), Vegetation!$B$54, IF(AND(Sheet1!B157=Vegetation!$A$53, Sheet1!C157=Vegetation!$A$55), Vegetation!$B$55, IF(AND(Sheet1!B157=Vegetation!$A$53, Sheet1!C157=Vegetation!$A$56), Vegetation!$B$56, IF(AND(Sheet1!B157=Vegetation!$A$57, Sheet1!C157=Vegetation!$A$58), Vegetation!$B$58, IF(AND(Sheet1!B157=Vegetation!$A$57, Sheet1!C157=Vegetation!$A$59), Vegetation!$B$59, ""))))))))))))))))))))))))))))))))))))))))</f>
        <v/>
      </c>
      <c r="F157" s="66" t="str">
        <f t="shared" si="7"/>
        <v/>
      </c>
      <c r="G157" s="66"/>
      <c r="H157" s="66" t="str">
        <f t="shared" si="6"/>
        <v/>
      </c>
    </row>
    <row r="158" spans="1:11" s="7" customFormat="1" ht="15.6" x14ac:dyDescent="0.3">
      <c r="A158" s="24"/>
      <c r="B158" s="63"/>
      <c r="C158" s="63"/>
      <c r="D158" s="64"/>
      <c r="E158" s="65" t="str">
        <f>IF(AND(Sheet1!B158=Vegetation!$A$12,Sheet1!C158=Vegetation!$A$13),Vegetation!$B$13,IF(AND(Sheet1!B158=Vegetation!$A$12,Sheet1!C158=Vegetation!$A$14),Vegetation!$B$14,IF(AND(Sheet1!B158=Vegetation!$A$12,Sheet1!C158=Vegetation!$A$15),Vegetation!$B$15,IF(AND(Sheet1!B158=Vegetation!$A$12,Sheet1!C158=Vegetation!$A$16),Vegetation!$B$16,IF(AND(Sheet1!B158=Vegetation!$A$18,Sheet1!C158=Vegetation!$A$17),Vegetation!$B$17,IF(AND(Sheet1!B158=Vegetation!$A$18,Sheet1!C158=Vegetation!$A$19),Vegetation!$B$19,IF(AND(Sheet1!B158=Vegetation!$A$18,Sheet1!C158=Vegetation!$A$20),Vegetation!$B$20,IF(AND(Sheet1!B158=Vegetation!$A$18,Sheet1!C158=Vegetation!$A$21),Vegetation!$B$21,IF(AND(Sheet1!B158=Vegetation!$A$18,Sheet1!C158=Vegetation!$A$22),Vegetation!$B$22,IF(AND(Sheet1!B158=Vegetation!$A$18,Sheet1!C158=Vegetation!$A$23),Vegetation!$B$23,IF(AND(Sheet1!B158=Vegetation!$A$18,Sheet1!C158=Vegetation!$A$24),Vegetation!$B$24,IF(AND(Sheet1!B158=Vegetation!$A$18,Sheet1!C158=Vegetation!$A$25),Vegetation!$B$25,IF(AND(Sheet1!B158=Vegetation!$A$18,Sheet1!C158=Vegetation!$A$26),Vegetation!$B$26,IF(AND(Sheet1!B158=Vegetation!$A$27,Sheet1!C158=Vegetation!$A$28),Vegetation!$B$28,IF(AND(Sheet1!B158=Vegetation!$A$27,Sheet1!C158=Vegetation!$A$29),Vegetation!$B$29,IF(AND(Sheet1!B158=Vegetation!$A$27,Sheet1!C158=Vegetation!$A$30),Vegetation!$B$30,IF(AND(Sheet1!B158=Vegetation!$A$27,Sheet1!C158=Vegetation!$A$31),Vegetation!$B$31,IF(AND(Sheet1!B158=Vegetation!$A$27,Sheet1!C158=Vegetation!$A$32),Vegetation!$B$32,IF(AND(Sheet1!B158=Vegetation!$A$27,Sheet1!C158=Vegetation!$A$33),Vegetation!$B$33,IF(AND(Sheet1!B158=Vegetation!$A$34,Sheet1!C158=Vegetation!$A$35),Vegetation!$B$35,IF(AND(Sheet1!B158=Vegetation!$A42,Sheet1!C158=Vegetation!$A$36),Vegetation!$B$36, IF(AND(B158=Vegetation!$A$34,Sheet1!C158=Vegetation!$A$37), Vegetation!$B$37, IF(AND(Sheet1!B158=Vegetation!$A$34, Sheet1!C158=Vegetation!$A$38), Vegetation!$B$38, IF(AND(Sheet1!B158=Vegetation!$A$34, Sheet1!C158=Vegetation!$A$39), Vegetation!$B$39, IF(AND(Sheet1!B158=Vegetation!$A$34, Sheet1!C158=Vegetation!$A$40), Vegetation!$B$40, IF(AND(Sheet1!B158=Vegetation!$A$41, Sheet1!C158=Vegetation!$A$42), Vegetation!$B$42, IF(AND(Sheet1!B158=Vegetation!$A$41, Sheet1!C158=Vegetation!$A$43), Vegetation!$B$43, IF(AND(Sheet1!B158=Vegetation!$A$41, Sheet1!C158=Vegetation!$A$43), Vegetation!$B$43, IF(AND(Sheet1!B158=Vegetation!$A$41, Sheet1!C158=Vegetation!$A$44), Vegetation!$B$44, IF(AND(Sheet1!B158=Vegetation!$A$45, Sheet1!C158=Vegetation!$A$46), Vegetation!$B$46, IF(AND(Sheet1!B158=Vegetation!$A$45, Sheet1!C158=Vegetation!$A$47), Vegetation!$B$47, IF(AND(Sheet1!B158=Vegetation!$A$45, Sheet1!C158=Vegetation!$A$48), Vegetation!$B$48, IF(AND(Sheet1!B158=Vegetation!$A$49, Sheet1!C158=Vegetation!$A$50), Vegetation!$B$50, IF(AND(Sheet1!B158=Vegetation!$A$49, Sheet1!C158=Vegetation!$A$51), Vegetation!$B$51, IF(AND(Sheet1!B158=Vegetation!$A$49, Sheet1!C158=Vegetation!$A$52), Vegetation!$B$52, IF(AND(Sheet1!B158=Vegetation!$A$53, Sheet1!C158=Vegetation!$A$54), Vegetation!$B$54, IF(AND(Sheet1!B158=Vegetation!$A$53, Sheet1!C158=Vegetation!$A$55), Vegetation!$B$55, IF(AND(Sheet1!B158=Vegetation!$A$53, Sheet1!C158=Vegetation!$A$56), Vegetation!$B$56, IF(AND(Sheet1!B158=Vegetation!$A$57, Sheet1!C158=Vegetation!$A$58), Vegetation!$B$58, IF(AND(Sheet1!B158=Vegetation!$A$57, Sheet1!C158=Vegetation!$A$59), Vegetation!$B$59, ""))))))))))))))))))))))))))))))))))))))))</f>
        <v/>
      </c>
      <c r="F158" s="66" t="str">
        <f t="shared" si="7"/>
        <v/>
      </c>
      <c r="G158" s="66"/>
      <c r="H158" s="66" t="str">
        <f t="shared" si="6"/>
        <v/>
      </c>
    </row>
    <row r="159" spans="1:11" s="7" customFormat="1" ht="15.6" x14ac:dyDescent="0.3">
      <c r="A159" s="24"/>
      <c r="B159" s="63"/>
      <c r="C159" s="63"/>
      <c r="D159" s="64"/>
      <c r="E159" s="65" t="str">
        <f>IF(AND(Sheet1!B159=Vegetation!$A$12,Sheet1!C159=Vegetation!$A$13),Vegetation!$B$13,IF(AND(Sheet1!B159=Vegetation!$A$12,Sheet1!C159=Vegetation!$A$14),Vegetation!$B$14,IF(AND(Sheet1!B159=Vegetation!$A$12,Sheet1!C159=Vegetation!$A$15),Vegetation!$B$15,IF(AND(Sheet1!B159=Vegetation!$A$12,Sheet1!C159=Vegetation!$A$16),Vegetation!$B$16,IF(AND(Sheet1!B159=Vegetation!$A$18,Sheet1!C159=Vegetation!$A$17),Vegetation!$B$17,IF(AND(Sheet1!B159=Vegetation!$A$18,Sheet1!C159=Vegetation!$A$19),Vegetation!$B$19,IF(AND(Sheet1!B159=Vegetation!$A$18,Sheet1!C159=Vegetation!$A$20),Vegetation!$B$20,IF(AND(Sheet1!B159=Vegetation!$A$18,Sheet1!C159=Vegetation!$A$21),Vegetation!$B$21,IF(AND(Sheet1!B159=Vegetation!$A$18,Sheet1!C159=Vegetation!$A$22),Vegetation!$B$22,IF(AND(Sheet1!B159=Vegetation!$A$18,Sheet1!C159=Vegetation!$A$23),Vegetation!$B$23,IF(AND(Sheet1!B159=Vegetation!$A$18,Sheet1!C159=Vegetation!$A$24),Vegetation!$B$24,IF(AND(Sheet1!B159=Vegetation!$A$18,Sheet1!C159=Vegetation!$A$25),Vegetation!$B$25,IF(AND(Sheet1!B159=Vegetation!$A$18,Sheet1!C159=Vegetation!$A$26),Vegetation!$B$26,IF(AND(Sheet1!B159=Vegetation!$A$27,Sheet1!C159=Vegetation!$A$28),Vegetation!$B$28,IF(AND(Sheet1!B159=Vegetation!$A$27,Sheet1!C159=Vegetation!$A$29),Vegetation!$B$29,IF(AND(Sheet1!B159=Vegetation!$A$27,Sheet1!C159=Vegetation!$A$30),Vegetation!$B$30,IF(AND(Sheet1!B159=Vegetation!$A$27,Sheet1!C159=Vegetation!$A$31),Vegetation!$B$31,IF(AND(Sheet1!B159=Vegetation!$A$27,Sheet1!C159=Vegetation!$A$32),Vegetation!$B$32,IF(AND(Sheet1!B159=Vegetation!$A$27,Sheet1!C159=Vegetation!$A$33),Vegetation!$B$33,IF(AND(Sheet1!B159=Vegetation!$A$34,Sheet1!C159=Vegetation!$A$35),Vegetation!$B$35,IF(AND(Sheet1!B159=Vegetation!$A43,Sheet1!C159=Vegetation!$A$36),Vegetation!$B$36, IF(AND(B159=Vegetation!$A$34,Sheet1!C159=Vegetation!$A$37), Vegetation!$B$37, IF(AND(Sheet1!B159=Vegetation!$A$34, Sheet1!C159=Vegetation!$A$38), Vegetation!$B$38, IF(AND(Sheet1!B159=Vegetation!$A$34, Sheet1!C159=Vegetation!$A$39), Vegetation!$B$39, IF(AND(Sheet1!B159=Vegetation!$A$34, Sheet1!C159=Vegetation!$A$40), Vegetation!$B$40, IF(AND(Sheet1!B159=Vegetation!$A$41, Sheet1!C159=Vegetation!$A$42), Vegetation!$B$42, IF(AND(Sheet1!B159=Vegetation!$A$41, Sheet1!C159=Vegetation!$A$43), Vegetation!$B$43, IF(AND(Sheet1!B159=Vegetation!$A$41, Sheet1!C159=Vegetation!$A$43), Vegetation!$B$43, IF(AND(Sheet1!B159=Vegetation!$A$41, Sheet1!C159=Vegetation!$A$44), Vegetation!$B$44, IF(AND(Sheet1!B159=Vegetation!$A$45, Sheet1!C159=Vegetation!$A$46), Vegetation!$B$46, IF(AND(Sheet1!B159=Vegetation!$A$45, Sheet1!C159=Vegetation!$A$47), Vegetation!$B$47, IF(AND(Sheet1!B159=Vegetation!$A$45, Sheet1!C159=Vegetation!$A$48), Vegetation!$B$48, IF(AND(Sheet1!B159=Vegetation!$A$49, Sheet1!C159=Vegetation!$A$50), Vegetation!$B$50, IF(AND(Sheet1!B159=Vegetation!$A$49, Sheet1!C159=Vegetation!$A$51), Vegetation!$B$51, IF(AND(Sheet1!B159=Vegetation!$A$49, Sheet1!C159=Vegetation!$A$52), Vegetation!$B$52, IF(AND(Sheet1!B159=Vegetation!$A$53, Sheet1!C159=Vegetation!$A$54), Vegetation!$B$54, IF(AND(Sheet1!B159=Vegetation!$A$53, Sheet1!C159=Vegetation!$A$55), Vegetation!$B$55, IF(AND(Sheet1!B159=Vegetation!$A$53, Sheet1!C159=Vegetation!$A$56), Vegetation!$B$56, IF(AND(Sheet1!B159=Vegetation!$A$57, Sheet1!C159=Vegetation!$A$58), Vegetation!$B$58, IF(AND(Sheet1!B159=Vegetation!$A$57, Sheet1!C159=Vegetation!$A$59), Vegetation!$B$59, ""))))))))))))))))))))))))))))))))))))))))</f>
        <v/>
      </c>
      <c r="F159" s="66" t="str">
        <f t="shared" si="7"/>
        <v/>
      </c>
      <c r="G159" s="66"/>
      <c r="H159" s="66" t="str">
        <f t="shared" si="6"/>
        <v/>
      </c>
    </row>
    <row r="160" spans="1:11" s="7" customFormat="1" ht="15.6" x14ac:dyDescent="0.3">
      <c r="A160" s="24"/>
      <c r="B160" s="63"/>
      <c r="C160" s="63"/>
      <c r="D160" s="64"/>
      <c r="E160" s="65" t="str">
        <f>IF(AND(Sheet1!B160=Vegetation!$A$12,Sheet1!C160=Vegetation!$A$13),Vegetation!$B$13,IF(AND(Sheet1!B160=Vegetation!$A$12,Sheet1!C160=Vegetation!$A$14),Vegetation!$B$14,IF(AND(Sheet1!B160=Vegetation!$A$12,Sheet1!C160=Vegetation!$A$15),Vegetation!$B$15,IF(AND(Sheet1!B160=Vegetation!$A$12,Sheet1!C160=Vegetation!$A$16),Vegetation!$B$16,IF(AND(Sheet1!B160=Vegetation!$A$18,Sheet1!C160=Vegetation!$A$17),Vegetation!$B$17,IF(AND(Sheet1!B160=Vegetation!$A$18,Sheet1!C160=Vegetation!$A$19),Vegetation!$B$19,IF(AND(Sheet1!B160=Vegetation!$A$18,Sheet1!C160=Vegetation!$A$20),Vegetation!$B$20,IF(AND(Sheet1!B160=Vegetation!$A$18,Sheet1!C160=Vegetation!$A$21),Vegetation!$B$21,IF(AND(Sheet1!B160=Vegetation!$A$18,Sheet1!C160=Vegetation!$A$22),Vegetation!$B$22,IF(AND(Sheet1!B160=Vegetation!$A$18,Sheet1!C160=Vegetation!$A$23),Vegetation!$B$23,IF(AND(Sheet1!B160=Vegetation!$A$18,Sheet1!C160=Vegetation!$A$24),Vegetation!$B$24,IF(AND(Sheet1!B160=Vegetation!$A$18,Sheet1!C160=Vegetation!$A$25),Vegetation!$B$25,IF(AND(Sheet1!B160=Vegetation!$A$18,Sheet1!C160=Vegetation!$A$26),Vegetation!$B$26,IF(AND(Sheet1!B160=Vegetation!$A$27,Sheet1!C160=Vegetation!$A$28),Vegetation!$B$28,IF(AND(Sheet1!B160=Vegetation!$A$27,Sheet1!C160=Vegetation!$A$29),Vegetation!$B$29,IF(AND(Sheet1!B160=Vegetation!$A$27,Sheet1!C160=Vegetation!$A$30),Vegetation!$B$30,IF(AND(Sheet1!B160=Vegetation!$A$27,Sheet1!C160=Vegetation!$A$31),Vegetation!$B$31,IF(AND(Sheet1!B160=Vegetation!$A$27,Sheet1!C160=Vegetation!$A$32),Vegetation!$B$32,IF(AND(Sheet1!B160=Vegetation!$A$27,Sheet1!C160=Vegetation!$A$33),Vegetation!$B$33,IF(AND(Sheet1!B160=Vegetation!$A$34,Sheet1!C160=Vegetation!$A$35),Vegetation!$B$35,IF(AND(Sheet1!B160=Vegetation!$A44,Sheet1!C160=Vegetation!$A$36),Vegetation!$B$36, IF(AND(B160=Vegetation!$A$34,Sheet1!C160=Vegetation!$A$37), Vegetation!$B$37, IF(AND(Sheet1!B160=Vegetation!$A$34, Sheet1!C160=Vegetation!$A$38), Vegetation!$B$38, IF(AND(Sheet1!B160=Vegetation!$A$34, Sheet1!C160=Vegetation!$A$39), Vegetation!$B$39, IF(AND(Sheet1!B160=Vegetation!$A$34, Sheet1!C160=Vegetation!$A$40), Vegetation!$B$40, IF(AND(Sheet1!B160=Vegetation!$A$41, Sheet1!C160=Vegetation!$A$42), Vegetation!$B$42, IF(AND(Sheet1!B160=Vegetation!$A$41, Sheet1!C160=Vegetation!$A$43), Vegetation!$B$43, IF(AND(Sheet1!B160=Vegetation!$A$41, Sheet1!C160=Vegetation!$A$43), Vegetation!$B$43, IF(AND(Sheet1!B160=Vegetation!$A$41, Sheet1!C160=Vegetation!$A$44), Vegetation!$B$44, IF(AND(Sheet1!B160=Vegetation!$A$45, Sheet1!C160=Vegetation!$A$46), Vegetation!$B$46, IF(AND(Sheet1!B160=Vegetation!$A$45, Sheet1!C160=Vegetation!$A$47), Vegetation!$B$47, IF(AND(Sheet1!B160=Vegetation!$A$45, Sheet1!C160=Vegetation!$A$48), Vegetation!$B$48, IF(AND(Sheet1!B160=Vegetation!$A$49, Sheet1!C160=Vegetation!$A$50), Vegetation!$B$50, IF(AND(Sheet1!B160=Vegetation!$A$49, Sheet1!C160=Vegetation!$A$51), Vegetation!$B$51, IF(AND(Sheet1!B160=Vegetation!$A$49, Sheet1!C160=Vegetation!$A$52), Vegetation!$B$52, IF(AND(Sheet1!B160=Vegetation!$A$53, Sheet1!C160=Vegetation!$A$54), Vegetation!$B$54, IF(AND(Sheet1!B160=Vegetation!$A$53, Sheet1!C160=Vegetation!$A$55), Vegetation!$B$55, IF(AND(Sheet1!B160=Vegetation!$A$53, Sheet1!C160=Vegetation!$A$56), Vegetation!$B$56, IF(AND(Sheet1!B160=Vegetation!$A$57, Sheet1!C160=Vegetation!$A$58), Vegetation!$B$58, IF(AND(Sheet1!B160=Vegetation!$A$57, Sheet1!C160=Vegetation!$A$59), Vegetation!$B$59, ""))))))))))))))))))))))))))))))))))))))))</f>
        <v/>
      </c>
      <c r="F160" s="66" t="str">
        <f t="shared" si="7"/>
        <v/>
      </c>
      <c r="G160" s="66"/>
      <c r="H160" s="66" t="str">
        <f t="shared" si="6"/>
        <v/>
      </c>
    </row>
    <row r="161" spans="1:8" s="7" customFormat="1" ht="15.6" x14ac:dyDescent="0.3">
      <c r="A161" s="24"/>
      <c r="B161" s="63"/>
      <c r="C161" s="63"/>
      <c r="D161" s="64"/>
      <c r="E161" s="65" t="str">
        <f>IF(AND(Sheet1!B161=Vegetation!$A$12,Sheet1!C161=Vegetation!$A$13),Vegetation!$B$13,IF(AND(Sheet1!B161=Vegetation!$A$12,Sheet1!C161=Vegetation!$A$14),Vegetation!$B$14,IF(AND(Sheet1!B161=Vegetation!$A$12,Sheet1!C161=Vegetation!$A$15),Vegetation!$B$15,IF(AND(Sheet1!B161=Vegetation!$A$12,Sheet1!C161=Vegetation!$A$16),Vegetation!$B$16,IF(AND(Sheet1!B161=Vegetation!$A$18,Sheet1!C161=Vegetation!$A$17),Vegetation!$B$17,IF(AND(Sheet1!B161=Vegetation!$A$18,Sheet1!C161=Vegetation!$A$19),Vegetation!$B$19,IF(AND(Sheet1!B161=Vegetation!$A$18,Sheet1!C161=Vegetation!$A$20),Vegetation!$B$20,IF(AND(Sheet1!B161=Vegetation!$A$18,Sheet1!C161=Vegetation!$A$21),Vegetation!$B$21,IF(AND(Sheet1!B161=Vegetation!$A$18,Sheet1!C161=Vegetation!$A$22),Vegetation!$B$22,IF(AND(Sheet1!B161=Vegetation!$A$18,Sheet1!C161=Vegetation!$A$23),Vegetation!$B$23,IF(AND(Sheet1!B161=Vegetation!$A$18,Sheet1!C161=Vegetation!$A$24),Vegetation!$B$24,IF(AND(Sheet1!B161=Vegetation!$A$18,Sheet1!C161=Vegetation!$A$25),Vegetation!$B$25,IF(AND(Sheet1!B161=Vegetation!$A$18,Sheet1!C161=Vegetation!$A$26),Vegetation!$B$26,IF(AND(Sheet1!B161=Vegetation!$A$27,Sheet1!C161=Vegetation!$A$28),Vegetation!$B$28,IF(AND(Sheet1!B161=Vegetation!$A$27,Sheet1!C161=Vegetation!$A$29),Vegetation!$B$29,IF(AND(Sheet1!B161=Vegetation!$A$27,Sheet1!C161=Vegetation!$A$30),Vegetation!$B$30,IF(AND(Sheet1!B161=Vegetation!$A$27,Sheet1!C161=Vegetation!$A$31),Vegetation!$B$31,IF(AND(Sheet1!B161=Vegetation!$A$27,Sheet1!C161=Vegetation!$A$32),Vegetation!$B$32,IF(AND(Sheet1!B161=Vegetation!$A$27,Sheet1!C161=Vegetation!$A$33),Vegetation!$B$33,IF(AND(Sheet1!B161=Vegetation!$A$34,Sheet1!C161=Vegetation!$A$35),Vegetation!$B$35,IF(AND(Sheet1!B161=Vegetation!$A45,Sheet1!C161=Vegetation!$A$36),Vegetation!$B$36, IF(AND(B161=Vegetation!$A$34,Sheet1!C161=Vegetation!$A$37), Vegetation!$B$37, IF(AND(Sheet1!B161=Vegetation!$A$34, Sheet1!C161=Vegetation!$A$38), Vegetation!$B$38, IF(AND(Sheet1!B161=Vegetation!$A$34, Sheet1!C161=Vegetation!$A$39), Vegetation!$B$39, IF(AND(Sheet1!B161=Vegetation!$A$34, Sheet1!C161=Vegetation!$A$40), Vegetation!$B$40, IF(AND(Sheet1!B161=Vegetation!$A$41, Sheet1!C161=Vegetation!$A$42), Vegetation!$B$42, IF(AND(Sheet1!B161=Vegetation!$A$41, Sheet1!C161=Vegetation!$A$43), Vegetation!$B$43, IF(AND(Sheet1!B161=Vegetation!$A$41, Sheet1!C161=Vegetation!$A$43), Vegetation!$B$43, IF(AND(Sheet1!B161=Vegetation!$A$41, Sheet1!C161=Vegetation!$A$44), Vegetation!$B$44, IF(AND(Sheet1!B161=Vegetation!$A$45, Sheet1!C161=Vegetation!$A$46), Vegetation!$B$46, IF(AND(Sheet1!B161=Vegetation!$A$45, Sheet1!C161=Vegetation!$A$47), Vegetation!$B$47, IF(AND(Sheet1!B161=Vegetation!$A$45, Sheet1!C161=Vegetation!$A$48), Vegetation!$B$48, IF(AND(Sheet1!B161=Vegetation!$A$49, Sheet1!C161=Vegetation!$A$50), Vegetation!$B$50, IF(AND(Sheet1!B161=Vegetation!$A$49, Sheet1!C161=Vegetation!$A$51), Vegetation!$B$51, IF(AND(Sheet1!B161=Vegetation!$A$49, Sheet1!C161=Vegetation!$A$52), Vegetation!$B$52, IF(AND(Sheet1!B161=Vegetation!$A$53, Sheet1!C161=Vegetation!$A$54), Vegetation!$B$54, IF(AND(Sheet1!B161=Vegetation!$A$53, Sheet1!C161=Vegetation!$A$55), Vegetation!$B$55, IF(AND(Sheet1!B161=Vegetation!$A$53, Sheet1!C161=Vegetation!$A$56), Vegetation!$B$56, IF(AND(Sheet1!B161=Vegetation!$A$57, Sheet1!C161=Vegetation!$A$58), Vegetation!$B$58, IF(AND(Sheet1!B161=Vegetation!$A$57, Sheet1!C161=Vegetation!$A$59), Vegetation!$B$59, ""))))))))))))))))))))))))))))))))))))))))</f>
        <v/>
      </c>
      <c r="F161" s="66" t="str">
        <f t="shared" si="7"/>
        <v/>
      </c>
      <c r="G161" s="66"/>
      <c r="H161" s="66" t="str">
        <f t="shared" si="6"/>
        <v/>
      </c>
    </row>
    <row r="162" spans="1:8" s="7" customFormat="1" ht="15.6" x14ac:dyDescent="0.3">
      <c r="A162" s="24"/>
      <c r="B162" s="63"/>
      <c r="C162" s="63"/>
      <c r="D162" s="64"/>
      <c r="E162" s="65" t="str">
        <f>IF(AND(Sheet1!B162=Vegetation!$A$12,Sheet1!C162=Vegetation!$A$13),Vegetation!$B$13,IF(AND(Sheet1!B162=Vegetation!$A$12,Sheet1!C162=Vegetation!$A$14),Vegetation!$B$14,IF(AND(Sheet1!B162=Vegetation!$A$12,Sheet1!C162=Vegetation!$A$15),Vegetation!$B$15,IF(AND(Sheet1!B162=Vegetation!$A$12,Sheet1!C162=Vegetation!$A$16),Vegetation!$B$16,IF(AND(Sheet1!B162=Vegetation!$A$18,Sheet1!C162=Vegetation!$A$17),Vegetation!$B$17,IF(AND(Sheet1!B162=Vegetation!$A$18,Sheet1!C162=Vegetation!$A$19),Vegetation!$B$19,IF(AND(Sheet1!B162=Vegetation!$A$18,Sheet1!C162=Vegetation!$A$20),Vegetation!$B$20,IF(AND(Sheet1!B162=Vegetation!$A$18,Sheet1!C162=Vegetation!$A$21),Vegetation!$B$21,IF(AND(Sheet1!B162=Vegetation!$A$18,Sheet1!C162=Vegetation!$A$22),Vegetation!$B$22,IF(AND(Sheet1!B162=Vegetation!$A$18,Sheet1!C162=Vegetation!$A$23),Vegetation!$B$23,IF(AND(Sheet1!B162=Vegetation!$A$18,Sheet1!C162=Vegetation!$A$24),Vegetation!$B$24,IF(AND(Sheet1!B162=Vegetation!$A$18,Sheet1!C162=Vegetation!$A$25),Vegetation!$B$25,IF(AND(Sheet1!B162=Vegetation!$A$18,Sheet1!C162=Vegetation!$A$26),Vegetation!$B$26,IF(AND(Sheet1!B162=Vegetation!$A$27,Sheet1!C162=Vegetation!$A$28),Vegetation!$B$28,IF(AND(Sheet1!B162=Vegetation!$A$27,Sheet1!C162=Vegetation!$A$29),Vegetation!$B$29,IF(AND(Sheet1!B162=Vegetation!$A$27,Sheet1!C162=Vegetation!$A$30),Vegetation!$B$30,IF(AND(Sheet1!B162=Vegetation!$A$27,Sheet1!C162=Vegetation!$A$31),Vegetation!$B$31,IF(AND(Sheet1!B162=Vegetation!$A$27,Sheet1!C162=Vegetation!$A$32),Vegetation!$B$32,IF(AND(Sheet1!B162=Vegetation!$A$27,Sheet1!C162=Vegetation!$A$33),Vegetation!$B$33,IF(AND(Sheet1!B162=Vegetation!$A$34,Sheet1!C162=Vegetation!$A$35),Vegetation!$B$35,IF(AND(Sheet1!B162=Vegetation!$A46,Sheet1!C162=Vegetation!$A$36),Vegetation!$B$36, IF(AND(B162=Vegetation!$A$34,Sheet1!C162=Vegetation!$A$37), Vegetation!$B$37, IF(AND(Sheet1!B162=Vegetation!$A$34, Sheet1!C162=Vegetation!$A$38), Vegetation!$B$38, IF(AND(Sheet1!B162=Vegetation!$A$34, Sheet1!C162=Vegetation!$A$39), Vegetation!$B$39, IF(AND(Sheet1!B162=Vegetation!$A$34, Sheet1!C162=Vegetation!$A$40), Vegetation!$B$40, IF(AND(Sheet1!B162=Vegetation!$A$41, Sheet1!C162=Vegetation!$A$42), Vegetation!$B$42, IF(AND(Sheet1!B162=Vegetation!$A$41, Sheet1!C162=Vegetation!$A$43), Vegetation!$B$43, IF(AND(Sheet1!B162=Vegetation!$A$41, Sheet1!C162=Vegetation!$A$43), Vegetation!$B$43, IF(AND(Sheet1!B162=Vegetation!$A$41, Sheet1!C162=Vegetation!$A$44), Vegetation!$B$44, IF(AND(Sheet1!B162=Vegetation!$A$45, Sheet1!C162=Vegetation!$A$46), Vegetation!$B$46, IF(AND(Sheet1!B162=Vegetation!$A$45, Sheet1!C162=Vegetation!$A$47), Vegetation!$B$47, IF(AND(Sheet1!B162=Vegetation!$A$45, Sheet1!C162=Vegetation!$A$48), Vegetation!$B$48, IF(AND(Sheet1!B162=Vegetation!$A$49, Sheet1!C162=Vegetation!$A$50), Vegetation!$B$50, IF(AND(Sheet1!B162=Vegetation!$A$49, Sheet1!C162=Vegetation!$A$51), Vegetation!$B$51, IF(AND(Sheet1!B162=Vegetation!$A$49, Sheet1!C162=Vegetation!$A$52), Vegetation!$B$52, IF(AND(Sheet1!B162=Vegetation!$A$53, Sheet1!C162=Vegetation!$A$54), Vegetation!$B$54, IF(AND(Sheet1!B162=Vegetation!$A$53, Sheet1!C162=Vegetation!$A$55), Vegetation!$B$55, IF(AND(Sheet1!B162=Vegetation!$A$53, Sheet1!C162=Vegetation!$A$56), Vegetation!$B$56, IF(AND(Sheet1!B162=Vegetation!$A$57, Sheet1!C162=Vegetation!$A$58), Vegetation!$B$58, IF(AND(Sheet1!B162=Vegetation!$A$57, Sheet1!C162=Vegetation!$A$59), Vegetation!$B$59, ""))))))))))))))))))))))))))))))))))))))))</f>
        <v/>
      </c>
      <c r="F162" s="66" t="str">
        <f t="shared" si="7"/>
        <v/>
      </c>
      <c r="G162" s="66"/>
      <c r="H162" s="66" t="str">
        <f t="shared" si="6"/>
        <v/>
      </c>
    </row>
    <row r="163" spans="1:8" s="7" customFormat="1" ht="15.6" x14ac:dyDescent="0.3">
      <c r="A163" s="24"/>
      <c r="B163" s="63"/>
      <c r="C163" s="63"/>
      <c r="D163" s="64"/>
      <c r="E163" s="65" t="str">
        <f>IF(AND(Sheet1!B163=Vegetation!$A$12,Sheet1!C163=Vegetation!$A$13),Vegetation!$B$13,IF(AND(Sheet1!B163=Vegetation!$A$12,Sheet1!C163=Vegetation!$A$14),Vegetation!$B$14,IF(AND(Sheet1!B163=Vegetation!$A$12,Sheet1!C163=Vegetation!$A$15),Vegetation!$B$15,IF(AND(Sheet1!B163=Vegetation!$A$12,Sheet1!C163=Vegetation!$A$16),Vegetation!$B$16,IF(AND(Sheet1!B163=Vegetation!$A$18,Sheet1!C163=Vegetation!$A$17),Vegetation!$B$17,IF(AND(Sheet1!B163=Vegetation!$A$18,Sheet1!C163=Vegetation!$A$19),Vegetation!$B$19,IF(AND(Sheet1!B163=Vegetation!$A$18,Sheet1!C163=Vegetation!$A$20),Vegetation!$B$20,IF(AND(Sheet1!B163=Vegetation!$A$18,Sheet1!C163=Vegetation!$A$21),Vegetation!$B$21,IF(AND(Sheet1!B163=Vegetation!$A$18,Sheet1!C163=Vegetation!$A$22),Vegetation!$B$22,IF(AND(Sheet1!B163=Vegetation!$A$18,Sheet1!C163=Vegetation!$A$23),Vegetation!$B$23,IF(AND(Sheet1!B163=Vegetation!$A$18,Sheet1!C163=Vegetation!$A$24),Vegetation!$B$24,IF(AND(Sheet1!B163=Vegetation!$A$18,Sheet1!C163=Vegetation!$A$25),Vegetation!$B$25,IF(AND(Sheet1!B163=Vegetation!$A$18,Sheet1!C163=Vegetation!$A$26),Vegetation!$B$26,IF(AND(Sheet1!B163=Vegetation!$A$27,Sheet1!C163=Vegetation!$A$28),Vegetation!$B$28,IF(AND(Sheet1!B163=Vegetation!$A$27,Sheet1!C163=Vegetation!$A$29),Vegetation!$B$29,IF(AND(Sheet1!B163=Vegetation!$A$27,Sheet1!C163=Vegetation!$A$30),Vegetation!$B$30,IF(AND(Sheet1!B163=Vegetation!$A$27,Sheet1!C163=Vegetation!$A$31),Vegetation!$B$31,IF(AND(Sheet1!B163=Vegetation!$A$27,Sheet1!C163=Vegetation!$A$32),Vegetation!$B$32,IF(AND(Sheet1!B163=Vegetation!$A$27,Sheet1!C163=Vegetation!$A$33),Vegetation!$B$33,IF(AND(Sheet1!B163=Vegetation!$A$34,Sheet1!C163=Vegetation!$A$35),Vegetation!$B$35,IF(AND(Sheet1!B163=Vegetation!$A47,Sheet1!C163=Vegetation!$A$36),Vegetation!$B$36, IF(AND(B163=Vegetation!$A$34,Sheet1!C163=Vegetation!$A$37), Vegetation!$B$37, IF(AND(Sheet1!B163=Vegetation!$A$34, Sheet1!C163=Vegetation!$A$38), Vegetation!$B$38, IF(AND(Sheet1!B163=Vegetation!$A$34, Sheet1!C163=Vegetation!$A$39), Vegetation!$B$39, IF(AND(Sheet1!B163=Vegetation!$A$34, Sheet1!C163=Vegetation!$A$40), Vegetation!$B$40, IF(AND(Sheet1!B163=Vegetation!$A$41, Sheet1!C163=Vegetation!$A$42), Vegetation!$B$42, IF(AND(Sheet1!B163=Vegetation!$A$41, Sheet1!C163=Vegetation!$A$43), Vegetation!$B$43, IF(AND(Sheet1!B163=Vegetation!$A$41, Sheet1!C163=Vegetation!$A$43), Vegetation!$B$43, IF(AND(Sheet1!B163=Vegetation!$A$41, Sheet1!C163=Vegetation!$A$44), Vegetation!$B$44, IF(AND(Sheet1!B163=Vegetation!$A$45, Sheet1!C163=Vegetation!$A$46), Vegetation!$B$46, IF(AND(Sheet1!B163=Vegetation!$A$45, Sheet1!C163=Vegetation!$A$47), Vegetation!$B$47, IF(AND(Sheet1!B163=Vegetation!$A$45, Sheet1!C163=Vegetation!$A$48), Vegetation!$B$48, IF(AND(Sheet1!B163=Vegetation!$A$49, Sheet1!C163=Vegetation!$A$50), Vegetation!$B$50, IF(AND(Sheet1!B163=Vegetation!$A$49, Sheet1!C163=Vegetation!$A$51), Vegetation!$B$51, IF(AND(Sheet1!B163=Vegetation!$A$49, Sheet1!C163=Vegetation!$A$52), Vegetation!$B$52, IF(AND(Sheet1!B163=Vegetation!$A$53, Sheet1!C163=Vegetation!$A$54), Vegetation!$B$54, IF(AND(Sheet1!B163=Vegetation!$A$53, Sheet1!C163=Vegetation!$A$55), Vegetation!$B$55, IF(AND(Sheet1!B163=Vegetation!$A$53, Sheet1!C163=Vegetation!$A$56), Vegetation!$B$56, IF(AND(Sheet1!B163=Vegetation!$A$57, Sheet1!C163=Vegetation!$A$58), Vegetation!$B$58, IF(AND(Sheet1!B163=Vegetation!$A$57, Sheet1!C163=Vegetation!$A$59), Vegetation!$B$59, ""))))))))))))))))))))))))))))))))))))))))</f>
        <v/>
      </c>
      <c r="F163" s="66" t="str">
        <f t="shared" si="7"/>
        <v/>
      </c>
      <c r="G163" s="65"/>
      <c r="H163" s="66" t="str">
        <f t="shared" si="6"/>
        <v/>
      </c>
    </row>
    <row r="164" spans="1:8" s="7" customFormat="1" ht="15.6" x14ac:dyDescent="0.3">
      <c r="A164" s="24"/>
      <c r="B164" s="24"/>
      <c r="C164" s="24"/>
      <c r="D164" s="28"/>
      <c r="E164" s="29"/>
      <c r="F164" s="42"/>
      <c r="G164" s="29"/>
      <c r="H164" s="48"/>
    </row>
    <row r="165" spans="1:8" s="7" customFormat="1" ht="28.2" x14ac:dyDescent="0.3">
      <c r="A165" s="69" t="s">
        <v>7</v>
      </c>
      <c r="B165" s="79" t="s">
        <v>121</v>
      </c>
      <c r="C165" s="24"/>
      <c r="D165" s="1"/>
      <c r="E165" s="2"/>
      <c r="F165" s="4"/>
      <c r="G165" s="165" t="s">
        <v>112</v>
      </c>
      <c r="H165" s="166"/>
    </row>
    <row r="166" spans="1:8" s="7" customFormat="1" ht="15.6" x14ac:dyDescent="0.3">
      <c r="A166" s="69"/>
      <c r="B166" s="36" t="s">
        <v>25</v>
      </c>
      <c r="C166" s="36" t="s">
        <v>72</v>
      </c>
      <c r="D166" s="38" t="s">
        <v>74</v>
      </c>
      <c r="E166" s="39" t="s">
        <v>0</v>
      </c>
      <c r="F166" s="39" t="s">
        <v>1</v>
      </c>
      <c r="G166" s="38" t="s">
        <v>2</v>
      </c>
      <c r="H166" s="38" t="s">
        <v>3</v>
      </c>
    </row>
    <row r="167" spans="1:8" s="7" customFormat="1" ht="15.6" x14ac:dyDescent="0.3">
      <c r="A167" s="24"/>
      <c r="B167" s="63"/>
      <c r="C167" s="63"/>
      <c r="D167" s="64"/>
      <c r="E167" s="65"/>
      <c r="F167" s="66" t="str">
        <f t="shared" si="5"/>
        <v/>
      </c>
      <c r="G167" s="66"/>
      <c r="H167" s="66" t="str">
        <f t="shared" si="6"/>
        <v/>
      </c>
    </row>
    <row r="168" spans="1:8" s="7" customFormat="1" ht="15.6" x14ac:dyDescent="0.3">
      <c r="A168" s="24"/>
      <c r="B168" s="63"/>
      <c r="C168" s="63"/>
      <c r="D168" s="64"/>
      <c r="E168" s="65"/>
      <c r="F168" s="66" t="str">
        <f t="shared" si="5"/>
        <v/>
      </c>
      <c r="G168" s="66"/>
      <c r="H168" s="66" t="str">
        <f t="shared" si="6"/>
        <v/>
      </c>
    </row>
    <row r="169" spans="1:8" s="7" customFormat="1" ht="15.6" x14ac:dyDescent="0.3">
      <c r="A169" s="24"/>
      <c r="B169" s="63"/>
      <c r="C169" s="63"/>
      <c r="D169" s="64"/>
      <c r="E169" s="65"/>
      <c r="F169" s="66" t="str">
        <f t="shared" si="5"/>
        <v/>
      </c>
      <c r="G169" s="66"/>
      <c r="H169" s="66" t="str">
        <f t="shared" si="6"/>
        <v/>
      </c>
    </row>
    <row r="170" spans="1:8" s="7" customFormat="1" ht="15.6" x14ac:dyDescent="0.3">
      <c r="A170" s="24"/>
      <c r="B170" s="63"/>
      <c r="C170" s="63"/>
      <c r="D170" s="64"/>
      <c r="E170" s="65"/>
      <c r="F170" s="66" t="str">
        <f t="shared" si="5"/>
        <v/>
      </c>
      <c r="G170" s="66"/>
      <c r="H170" s="66" t="str">
        <f t="shared" si="6"/>
        <v/>
      </c>
    </row>
    <row r="171" spans="1:8" s="7" customFormat="1" ht="15.6" x14ac:dyDescent="0.3">
      <c r="A171" s="24"/>
      <c r="B171" s="63" t="s">
        <v>9</v>
      </c>
      <c r="C171" s="63"/>
      <c r="D171" s="64"/>
      <c r="E171" s="65"/>
      <c r="F171" s="66" t="str">
        <f t="shared" si="5"/>
        <v/>
      </c>
      <c r="G171" s="65"/>
      <c r="H171" s="65" t="str">
        <f t="shared" si="6"/>
        <v/>
      </c>
    </row>
    <row r="172" spans="1:8" s="7" customFormat="1" ht="15.6" x14ac:dyDescent="0.3">
      <c r="A172" s="24"/>
      <c r="B172" s="24"/>
      <c r="C172" s="24"/>
      <c r="D172" s="28"/>
      <c r="E172" s="29"/>
      <c r="F172" s="42"/>
      <c r="G172" s="42"/>
      <c r="H172" s="42"/>
    </row>
    <row r="173" spans="1:8" s="7" customFormat="1" ht="16.2" x14ac:dyDescent="0.3">
      <c r="A173" s="69" t="s">
        <v>10</v>
      </c>
      <c r="B173" s="80" t="s">
        <v>24</v>
      </c>
      <c r="C173" s="24"/>
      <c r="D173" s="1"/>
      <c r="E173" s="2"/>
      <c r="F173" s="4"/>
      <c r="G173" s="165" t="s">
        <v>112</v>
      </c>
      <c r="H173" s="166"/>
    </row>
    <row r="174" spans="1:8" s="7" customFormat="1" ht="15.6" x14ac:dyDescent="0.3">
      <c r="A174" s="69"/>
      <c r="B174" s="36" t="s">
        <v>25</v>
      </c>
      <c r="C174" s="36" t="s">
        <v>72</v>
      </c>
      <c r="D174" s="38" t="s">
        <v>74</v>
      </c>
      <c r="E174" s="39" t="s">
        <v>0</v>
      </c>
      <c r="F174" s="39" t="s">
        <v>1</v>
      </c>
      <c r="G174" s="38" t="s">
        <v>2</v>
      </c>
      <c r="H174" s="38" t="s">
        <v>3</v>
      </c>
    </row>
    <row r="175" spans="1:8" s="7" customFormat="1" ht="16.8" x14ac:dyDescent="0.3">
      <c r="A175" s="24"/>
      <c r="B175" s="63" t="s">
        <v>241</v>
      </c>
      <c r="C175" s="63" t="s">
        <v>199</v>
      </c>
      <c r="D175" s="64"/>
      <c r="E175" s="65">
        <v>10</v>
      </c>
      <c r="F175" s="66" t="str">
        <f t="shared" si="5"/>
        <v/>
      </c>
      <c r="G175" s="66"/>
      <c r="H175" s="66" t="str">
        <f t="shared" si="6"/>
        <v/>
      </c>
    </row>
    <row r="176" spans="1:8" s="7" customFormat="1" ht="16.8" x14ac:dyDescent="0.3">
      <c r="A176" s="24"/>
      <c r="B176" s="63" t="s">
        <v>244</v>
      </c>
      <c r="C176" s="63" t="s">
        <v>199</v>
      </c>
      <c r="D176" s="64"/>
      <c r="E176" s="65">
        <v>20</v>
      </c>
      <c r="F176" s="66" t="str">
        <f t="shared" si="5"/>
        <v/>
      </c>
      <c r="G176" s="66"/>
      <c r="H176" s="66"/>
    </row>
    <row r="177" spans="1:8" s="7" customFormat="1" ht="16.8" x14ac:dyDescent="0.3">
      <c r="A177" s="24"/>
      <c r="B177" s="63" t="s">
        <v>243</v>
      </c>
      <c r="C177" s="63" t="s">
        <v>199</v>
      </c>
      <c r="D177" s="64"/>
      <c r="E177" s="65">
        <v>7.5</v>
      </c>
      <c r="F177" s="66" t="str">
        <f t="shared" si="5"/>
        <v/>
      </c>
      <c r="G177" s="66"/>
      <c r="H177" s="66" t="str">
        <f t="shared" si="6"/>
        <v/>
      </c>
    </row>
    <row r="178" spans="1:8" s="7" customFormat="1" ht="16.8" x14ac:dyDescent="0.3">
      <c r="A178" s="24"/>
      <c r="B178" s="63" t="s">
        <v>242</v>
      </c>
      <c r="C178" s="63" t="s">
        <v>199</v>
      </c>
      <c r="D178" s="64"/>
      <c r="E178" s="65">
        <v>15</v>
      </c>
      <c r="F178" s="66" t="str">
        <f t="shared" si="5"/>
        <v/>
      </c>
      <c r="G178" s="66"/>
      <c r="H178" s="66"/>
    </row>
    <row r="179" spans="1:8" s="7" customFormat="1" ht="16.8" x14ac:dyDescent="0.3">
      <c r="A179" s="24"/>
      <c r="B179" s="63" t="s">
        <v>38</v>
      </c>
      <c r="C179" s="63" t="s">
        <v>199</v>
      </c>
      <c r="D179" s="64"/>
      <c r="E179" s="65">
        <v>4</v>
      </c>
      <c r="F179" s="66" t="str">
        <f t="shared" si="5"/>
        <v/>
      </c>
      <c r="G179" s="66"/>
      <c r="H179" s="66" t="str">
        <f t="shared" si="6"/>
        <v/>
      </c>
    </row>
    <row r="180" spans="1:8" s="7" customFormat="1" ht="16.8" x14ac:dyDescent="0.3">
      <c r="A180" s="24"/>
      <c r="B180" s="63" t="s">
        <v>226</v>
      </c>
      <c r="C180" s="63" t="s">
        <v>199</v>
      </c>
      <c r="D180" s="64"/>
      <c r="E180" s="65">
        <v>8</v>
      </c>
      <c r="F180" s="66" t="str">
        <f t="shared" si="5"/>
        <v/>
      </c>
      <c r="G180" s="66"/>
      <c r="H180" s="66" t="str">
        <f t="shared" si="6"/>
        <v/>
      </c>
    </row>
    <row r="181" spans="1:8" s="7" customFormat="1" ht="16.8" x14ac:dyDescent="0.3">
      <c r="A181" s="24"/>
      <c r="B181" s="63" t="s">
        <v>231</v>
      </c>
      <c r="C181" s="63" t="s">
        <v>199</v>
      </c>
      <c r="D181" s="64"/>
      <c r="E181" s="65">
        <v>1.5</v>
      </c>
      <c r="F181" s="66" t="str">
        <f t="shared" si="5"/>
        <v/>
      </c>
      <c r="G181" s="66"/>
      <c r="H181" s="66"/>
    </row>
    <row r="182" spans="1:8" s="7" customFormat="1" ht="16.8" x14ac:dyDescent="0.3">
      <c r="A182" s="24"/>
      <c r="B182" s="63" t="s">
        <v>232</v>
      </c>
      <c r="C182" s="63" t="s">
        <v>199</v>
      </c>
      <c r="D182" s="64"/>
      <c r="E182" s="65">
        <v>4</v>
      </c>
      <c r="F182" s="66" t="str">
        <f t="shared" si="5"/>
        <v/>
      </c>
      <c r="G182" s="66"/>
      <c r="H182" s="66"/>
    </row>
    <row r="183" spans="1:8" s="7" customFormat="1" ht="16.8" x14ac:dyDescent="0.3">
      <c r="A183" s="24"/>
      <c r="B183" s="63" t="s">
        <v>233</v>
      </c>
      <c r="C183" s="63" t="s">
        <v>199</v>
      </c>
      <c r="D183" s="64"/>
      <c r="E183" s="65">
        <v>3</v>
      </c>
      <c r="F183" s="66" t="str">
        <f t="shared" si="5"/>
        <v/>
      </c>
      <c r="G183" s="66"/>
      <c r="H183" s="66"/>
    </row>
    <row r="184" spans="1:8" s="7" customFormat="1" ht="15.6" x14ac:dyDescent="0.3">
      <c r="A184" s="24"/>
      <c r="B184" s="63" t="s">
        <v>26</v>
      </c>
      <c r="C184" s="63"/>
      <c r="D184" s="64"/>
      <c r="E184" s="65"/>
      <c r="F184" s="66" t="str">
        <f t="shared" si="5"/>
        <v/>
      </c>
      <c r="G184" s="66"/>
      <c r="H184" s="66" t="str">
        <f t="shared" si="6"/>
        <v/>
      </c>
    </row>
    <row r="185" spans="1:8" s="7" customFormat="1" ht="15.6" x14ac:dyDescent="0.3">
      <c r="A185" s="24"/>
      <c r="B185" s="63" t="s">
        <v>11</v>
      </c>
      <c r="C185" s="63"/>
      <c r="D185" s="64"/>
      <c r="E185" s="65"/>
      <c r="F185" s="66" t="str">
        <f t="shared" si="5"/>
        <v/>
      </c>
      <c r="G185" s="66"/>
      <c r="H185" s="66" t="str">
        <f t="shared" si="6"/>
        <v/>
      </c>
    </row>
    <row r="186" spans="1:8" s="7" customFormat="1" ht="15.6" x14ac:dyDescent="0.3">
      <c r="A186" s="24"/>
      <c r="B186" s="63" t="s">
        <v>27</v>
      </c>
      <c r="C186" s="63"/>
      <c r="D186" s="64"/>
      <c r="E186" s="65"/>
      <c r="F186" s="66" t="str">
        <f t="shared" si="5"/>
        <v/>
      </c>
      <c r="G186" s="66"/>
      <c r="H186" s="66" t="str">
        <f t="shared" si="6"/>
        <v/>
      </c>
    </row>
    <row r="187" spans="1:8" s="7" customFormat="1" ht="16.8" x14ac:dyDescent="0.3">
      <c r="A187" s="24"/>
      <c r="B187" s="63" t="s">
        <v>122</v>
      </c>
      <c r="C187" s="63"/>
      <c r="D187" s="64"/>
      <c r="E187" s="65"/>
      <c r="F187" s="66" t="str">
        <f t="shared" si="5"/>
        <v/>
      </c>
      <c r="G187" s="65"/>
      <c r="H187" s="66" t="str">
        <f t="shared" si="6"/>
        <v/>
      </c>
    </row>
    <row r="188" spans="1:8" s="7" customFormat="1" ht="15.6" x14ac:dyDescent="0.3">
      <c r="A188" s="24"/>
      <c r="B188" s="63" t="s">
        <v>9</v>
      </c>
      <c r="C188" s="63"/>
      <c r="D188" s="64"/>
      <c r="E188" s="65"/>
      <c r="F188" s="66" t="str">
        <f t="shared" si="5"/>
        <v/>
      </c>
      <c r="G188" s="65"/>
      <c r="H188" s="66" t="str">
        <f t="shared" si="6"/>
        <v/>
      </c>
    </row>
    <row r="189" spans="1:8" s="7" customFormat="1" ht="15.6" x14ac:dyDescent="0.3">
      <c r="A189" s="24"/>
      <c r="B189" s="24"/>
      <c r="C189" s="24"/>
      <c r="D189" s="28"/>
      <c r="E189" s="29"/>
      <c r="F189" s="29"/>
      <c r="G189" s="29"/>
      <c r="H189" s="29"/>
    </row>
    <row r="190" spans="1:8" s="7" customFormat="1" ht="16.2" x14ac:dyDescent="0.3">
      <c r="A190" s="56">
        <v>7</v>
      </c>
      <c r="B190" s="73" t="s">
        <v>57</v>
      </c>
      <c r="C190" s="24"/>
      <c r="D190" s="1"/>
      <c r="E190" s="2"/>
      <c r="F190" s="4"/>
      <c r="G190" s="165" t="s">
        <v>112</v>
      </c>
      <c r="H190" s="166"/>
    </row>
    <row r="191" spans="1:8" s="7" customFormat="1" ht="15.6" x14ac:dyDescent="0.3">
      <c r="A191" s="56"/>
      <c r="B191" s="36" t="s">
        <v>25</v>
      </c>
      <c r="C191" s="36" t="s">
        <v>72</v>
      </c>
      <c r="D191" s="38" t="s">
        <v>74</v>
      </c>
      <c r="E191" s="39" t="s">
        <v>0</v>
      </c>
      <c r="F191" s="39" t="s">
        <v>1</v>
      </c>
      <c r="G191" s="38" t="s">
        <v>2</v>
      </c>
      <c r="H191" s="38" t="s">
        <v>3</v>
      </c>
    </row>
    <row r="192" spans="1:8" s="7" customFormat="1" ht="15.6" x14ac:dyDescent="0.3">
      <c r="A192" s="24"/>
      <c r="B192" s="63" t="s">
        <v>234</v>
      </c>
      <c r="C192" s="63" t="s">
        <v>235</v>
      </c>
      <c r="D192" s="64"/>
      <c r="E192" s="65">
        <v>230</v>
      </c>
      <c r="F192" s="66" t="str">
        <f t="shared" si="5"/>
        <v/>
      </c>
      <c r="G192" s="66"/>
      <c r="H192" s="66" t="str">
        <f t="shared" si="6"/>
        <v/>
      </c>
    </row>
    <row r="193" spans="1:8" s="7" customFormat="1" ht="15.6" x14ac:dyDescent="0.3">
      <c r="A193" s="24"/>
      <c r="B193" s="63" t="s">
        <v>236</v>
      </c>
      <c r="C193" s="63" t="s">
        <v>235</v>
      </c>
      <c r="D193" s="64"/>
      <c r="E193" s="65">
        <v>100</v>
      </c>
      <c r="F193" s="66" t="str">
        <f t="shared" si="5"/>
        <v/>
      </c>
      <c r="G193" s="66"/>
      <c r="H193" s="66"/>
    </row>
    <row r="194" spans="1:8" s="7" customFormat="1" ht="15.6" x14ac:dyDescent="0.3">
      <c r="A194" s="24"/>
      <c r="B194" s="63" t="s">
        <v>237</v>
      </c>
      <c r="C194" s="63" t="s">
        <v>235</v>
      </c>
      <c r="D194" s="64"/>
      <c r="E194" s="65">
        <v>90</v>
      </c>
      <c r="F194" s="66" t="str">
        <f t="shared" si="5"/>
        <v/>
      </c>
      <c r="G194" s="66"/>
      <c r="H194" s="66"/>
    </row>
    <row r="195" spans="1:8" s="7" customFormat="1" ht="15.6" x14ac:dyDescent="0.3">
      <c r="A195" s="24"/>
      <c r="B195" s="63" t="s">
        <v>238</v>
      </c>
      <c r="C195" s="63" t="s">
        <v>235</v>
      </c>
      <c r="D195" s="64"/>
      <c r="E195" s="65">
        <v>6</v>
      </c>
      <c r="F195" s="66" t="str">
        <f t="shared" si="5"/>
        <v/>
      </c>
      <c r="G195" s="66"/>
      <c r="H195" s="66"/>
    </row>
    <row r="196" spans="1:8" s="7" customFormat="1" ht="15.6" x14ac:dyDescent="0.3">
      <c r="A196" s="24"/>
      <c r="B196" s="63" t="s">
        <v>239</v>
      </c>
      <c r="C196" s="63" t="s">
        <v>235</v>
      </c>
      <c r="D196" s="64"/>
      <c r="E196" s="65">
        <v>12</v>
      </c>
      <c r="F196" s="66" t="str">
        <f t="shared" si="5"/>
        <v/>
      </c>
      <c r="G196" s="66"/>
      <c r="H196" s="66"/>
    </row>
    <row r="197" spans="1:8" s="7" customFormat="1" ht="15.6" x14ac:dyDescent="0.3">
      <c r="A197" s="24"/>
      <c r="B197" s="63" t="s">
        <v>240</v>
      </c>
      <c r="C197" s="63" t="s">
        <v>235</v>
      </c>
      <c r="D197" s="64"/>
      <c r="E197" s="65">
        <v>14</v>
      </c>
      <c r="F197" s="66" t="str">
        <f t="shared" si="5"/>
        <v/>
      </c>
      <c r="G197" s="66"/>
      <c r="H197" s="66"/>
    </row>
    <row r="198" spans="1:8" s="7" customFormat="1" ht="15.6" x14ac:dyDescent="0.3">
      <c r="A198" s="24"/>
      <c r="B198" s="63" t="s">
        <v>41</v>
      </c>
      <c r="C198" s="63"/>
      <c r="D198" s="64"/>
      <c r="E198" s="65"/>
      <c r="F198" s="66" t="str">
        <f t="shared" si="5"/>
        <v/>
      </c>
      <c r="G198" s="66"/>
      <c r="H198" s="66" t="str">
        <f t="shared" si="6"/>
        <v/>
      </c>
    </row>
    <row r="199" spans="1:8" s="7" customFormat="1" ht="16.8" x14ac:dyDescent="0.3">
      <c r="A199" s="24"/>
      <c r="B199" s="63" t="s">
        <v>32</v>
      </c>
      <c r="C199" s="63" t="s">
        <v>141</v>
      </c>
      <c r="D199" s="64"/>
      <c r="E199" s="65">
        <v>450</v>
      </c>
      <c r="F199" s="66" t="str">
        <f t="shared" si="5"/>
        <v/>
      </c>
      <c r="G199" s="66"/>
      <c r="H199" s="66" t="str">
        <f t="shared" si="6"/>
        <v/>
      </c>
    </row>
    <row r="200" spans="1:8" s="7" customFormat="1" ht="15.6" x14ac:dyDescent="0.3">
      <c r="A200" s="24"/>
      <c r="B200" s="63" t="s">
        <v>33</v>
      </c>
      <c r="C200" s="63"/>
      <c r="D200" s="64"/>
      <c r="E200" s="65"/>
      <c r="F200" s="66" t="str">
        <f t="shared" si="5"/>
        <v/>
      </c>
      <c r="G200" s="66"/>
      <c r="H200" s="66" t="str">
        <f t="shared" si="6"/>
        <v/>
      </c>
    </row>
    <row r="201" spans="1:8" s="7" customFormat="1" ht="15.6" x14ac:dyDescent="0.3">
      <c r="A201" s="24"/>
      <c r="B201" s="63" t="s">
        <v>245</v>
      </c>
      <c r="C201" s="63" t="s">
        <v>77</v>
      </c>
      <c r="D201" s="64"/>
      <c r="E201" s="65">
        <v>5000</v>
      </c>
      <c r="F201" s="66" t="str">
        <f t="shared" si="5"/>
        <v/>
      </c>
      <c r="G201" s="66"/>
      <c r="H201" s="66"/>
    </row>
    <row r="202" spans="1:8" s="7" customFormat="1" ht="15.6" x14ac:dyDescent="0.3">
      <c r="A202" s="24"/>
      <c r="B202" s="63" t="s">
        <v>246</v>
      </c>
      <c r="C202" s="63" t="s">
        <v>77</v>
      </c>
      <c r="D202" s="64"/>
      <c r="E202" s="65">
        <v>6200</v>
      </c>
      <c r="F202" s="66" t="str">
        <f t="shared" si="5"/>
        <v/>
      </c>
      <c r="G202" s="66"/>
      <c r="H202" s="66"/>
    </row>
    <row r="203" spans="1:8" s="7" customFormat="1" ht="15.6" x14ac:dyDescent="0.3">
      <c r="A203" s="24"/>
      <c r="B203" s="63" t="s">
        <v>247</v>
      </c>
      <c r="C203" s="63" t="s">
        <v>77</v>
      </c>
      <c r="D203" s="64"/>
      <c r="E203" s="65">
        <v>7500</v>
      </c>
      <c r="F203" s="66" t="str">
        <f t="shared" si="5"/>
        <v/>
      </c>
      <c r="G203" s="66"/>
      <c r="H203" s="66"/>
    </row>
    <row r="204" spans="1:8" s="7" customFormat="1" ht="15.6" x14ac:dyDescent="0.3">
      <c r="A204" s="24"/>
      <c r="B204" s="63" t="s">
        <v>34</v>
      </c>
      <c r="C204" s="63"/>
      <c r="D204" s="64"/>
      <c r="E204" s="65"/>
      <c r="F204" s="66" t="str">
        <f t="shared" si="5"/>
        <v/>
      </c>
      <c r="G204" s="66"/>
      <c r="H204" s="66" t="str">
        <f t="shared" si="6"/>
        <v/>
      </c>
    </row>
    <row r="205" spans="1:8" s="7" customFormat="1" ht="15.6" x14ac:dyDescent="0.3">
      <c r="A205" s="24"/>
      <c r="B205" s="63" t="s">
        <v>35</v>
      </c>
      <c r="C205" s="63" t="s">
        <v>77</v>
      </c>
      <c r="D205" s="64"/>
      <c r="E205" s="65">
        <v>15000</v>
      </c>
      <c r="F205" s="66" t="str">
        <f t="shared" si="5"/>
        <v/>
      </c>
      <c r="G205" s="66"/>
      <c r="H205" s="66" t="str">
        <f t="shared" si="6"/>
        <v/>
      </c>
    </row>
    <row r="206" spans="1:8" s="7" customFormat="1" ht="15.6" x14ac:dyDescent="0.3">
      <c r="A206" s="24"/>
      <c r="B206" s="63" t="s">
        <v>196</v>
      </c>
      <c r="C206" s="63" t="s">
        <v>77</v>
      </c>
      <c r="D206" s="64"/>
      <c r="E206" s="65">
        <v>25000</v>
      </c>
      <c r="F206" s="66" t="str">
        <f t="shared" si="5"/>
        <v/>
      </c>
      <c r="G206" s="66"/>
      <c r="H206" s="66"/>
    </row>
    <row r="207" spans="1:8" s="7" customFormat="1" ht="15.6" x14ac:dyDescent="0.3">
      <c r="A207" s="24"/>
      <c r="B207" s="63" t="s">
        <v>36</v>
      </c>
      <c r="C207" s="63"/>
      <c r="D207" s="64"/>
      <c r="E207" s="65"/>
      <c r="F207" s="66" t="str">
        <f t="shared" si="5"/>
        <v/>
      </c>
      <c r="G207" s="66"/>
      <c r="H207" s="66" t="str">
        <f t="shared" si="6"/>
        <v/>
      </c>
    </row>
    <row r="208" spans="1:8" s="7" customFormat="1" ht="15.6" x14ac:dyDescent="0.3">
      <c r="A208" s="24"/>
      <c r="B208" s="63" t="s">
        <v>12</v>
      </c>
      <c r="C208" s="63"/>
      <c r="D208" s="64"/>
      <c r="E208" s="65"/>
      <c r="F208" s="66" t="str">
        <f t="shared" si="5"/>
        <v/>
      </c>
      <c r="G208" s="66"/>
      <c r="H208" s="66" t="str">
        <f t="shared" si="6"/>
        <v/>
      </c>
    </row>
    <row r="209" spans="1:8" s="7" customFormat="1" ht="15.6" x14ac:dyDescent="0.3">
      <c r="A209" s="24"/>
      <c r="B209" s="63" t="s">
        <v>46</v>
      </c>
      <c r="C209" s="63"/>
      <c r="D209" s="64"/>
      <c r="E209" s="65"/>
      <c r="F209" s="66" t="str">
        <f t="shared" si="5"/>
        <v/>
      </c>
      <c r="G209" s="66"/>
      <c r="H209" s="66" t="str">
        <f t="shared" si="6"/>
        <v/>
      </c>
    </row>
    <row r="210" spans="1:8" s="7" customFormat="1" ht="15.6" x14ac:dyDescent="0.3">
      <c r="A210" s="24"/>
      <c r="B210" s="63" t="s">
        <v>230</v>
      </c>
      <c r="C210" s="63" t="s">
        <v>77</v>
      </c>
      <c r="D210" s="64"/>
      <c r="E210" s="65">
        <v>5000</v>
      </c>
      <c r="F210" s="66" t="str">
        <f t="shared" si="5"/>
        <v/>
      </c>
      <c r="G210" s="66"/>
      <c r="H210" s="66"/>
    </row>
    <row r="211" spans="1:8" s="7" customFormat="1" ht="15.6" x14ac:dyDescent="0.3">
      <c r="A211" s="24"/>
      <c r="B211" s="63" t="s">
        <v>63</v>
      </c>
      <c r="C211" s="63" t="s">
        <v>77</v>
      </c>
      <c r="D211" s="64"/>
      <c r="E211" s="65">
        <v>1200</v>
      </c>
      <c r="F211" s="66" t="str">
        <f t="shared" si="5"/>
        <v/>
      </c>
      <c r="G211" s="66"/>
      <c r="H211" s="66" t="str">
        <f t="shared" si="6"/>
        <v/>
      </c>
    </row>
    <row r="212" spans="1:8" s="7" customFormat="1" ht="15.6" x14ac:dyDescent="0.3">
      <c r="A212" s="24"/>
      <c r="B212" s="63" t="s">
        <v>28</v>
      </c>
      <c r="C212" s="63"/>
      <c r="D212" s="64"/>
      <c r="E212" s="65"/>
      <c r="F212" s="66" t="str">
        <f t="shared" si="5"/>
        <v/>
      </c>
      <c r="G212" s="66"/>
      <c r="H212" s="66" t="str">
        <f t="shared" si="6"/>
        <v/>
      </c>
    </row>
    <row r="213" spans="1:8" s="7" customFormat="1" ht="15.6" x14ac:dyDescent="0.3">
      <c r="A213" s="24"/>
      <c r="B213" s="63" t="s">
        <v>21</v>
      </c>
      <c r="C213" s="63"/>
      <c r="D213" s="64"/>
      <c r="E213" s="65"/>
      <c r="F213" s="66" t="str">
        <f t="shared" si="5"/>
        <v/>
      </c>
      <c r="G213" s="66"/>
      <c r="H213" s="66" t="str">
        <f t="shared" si="6"/>
        <v/>
      </c>
    </row>
    <row r="214" spans="1:8" s="7" customFormat="1" ht="16.8" x14ac:dyDescent="0.3">
      <c r="A214" s="24"/>
      <c r="B214" s="63" t="s">
        <v>198</v>
      </c>
      <c r="C214" s="63" t="s">
        <v>199</v>
      </c>
      <c r="D214" s="64"/>
      <c r="E214" s="65">
        <v>80</v>
      </c>
      <c r="F214" s="66" t="str">
        <f t="shared" si="5"/>
        <v/>
      </c>
      <c r="G214" s="66"/>
      <c r="H214" s="66"/>
    </row>
    <row r="215" spans="1:8" s="7" customFormat="1" ht="15.6" x14ac:dyDescent="0.3">
      <c r="A215" s="24"/>
      <c r="B215" s="63" t="s">
        <v>197</v>
      </c>
      <c r="C215" s="63" t="s">
        <v>77</v>
      </c>
      <c r="D215" s="64"/>
      <c r="E215" s="65">
        <v>75</v>
      </c>
      <c r="F215" s="66" t="str">
        <f t="shared" si="5"/>
        <v/>
      </c>
      <c r="G215" s="66"/>
      <c r="H215" s="66" t="str">
        <f t="shared" si="6"/>
        <v/>
      </c>
    </row>
    <row r="216" spans="1:8" s="7" customFormat="1" ht="15.6" x14ac:dyDescent="0.3">
      <c r="A216" s="24"/>
      <c r="B216" s="63" t="s">
        <v>229</v>
      </c>
      <c r="C216" s="63" t="s">
        <v>77</v>
      </c>
      <c r="D216" s="64"/>
      <c r="E216" s="65">
        <v>250</v>
      </c>
      <c r="F216" s="66" t="str">
        <f t="shared" si="5"/>
        <v/>
      </c>
      <c r="G216" s="66"/>
      <c r="H216" s="66" t="str">
        <f t="shared" si="6"/>
        <v/>
      </c>
    </row>
    <row r="217" spans="1:8" s="7" customFormat="1" ht="15.6" x14ac:dyDescent="0.3">
      <c r="A217" s="24"/>
      <c r="B217" s="63" t="s">
        <v>228</v>
      </c>
      <c r="C217" s="63" t="s">
        <v>77</v>
      </c>
      <c r="D217" s="64"/>
      <c r="E217" s="65">
        <v>200</v>
      </c>
      <c r="F217" s="66" t="str">
        <f t="shared" si="5"/>
        <v/>
      </c>
      <c r="G217" s="66"/>
      <c r="H217" s="66" t="str">
        <f t="shared" si="6"/>
        <v/>
      </c>
    </row>
    <row r="218" spans="1:8" s="7" customFormat="1" ht="15.6" x14ac:dyDescent="0.3">
      <c r="A218" s="24"/>
      <c r="B218" s="63" t="s">
        <v>9</v>
      </c>
      <c r="C218" s="63"/>
      <c r="D218" s="64"/>
      <c r="E218" s="65"/>
      <c r="F218" s="66" t="str">
        <f t="shared" si="5"/>
        <v/>
      </c>
      <c r="G218" s="65"/>
      <c r="H218" s="66" t="str">
        <f t="shared" si="6"/>
        <v/>
      </c>
    </row>
    <row r="219" spans="1:8" s="7" customFormat="1" ht="15.6" x14ac:dyDescent="0.3">
      <c r="A219" s="24"/>
      <c r="B219" s="24"/>
      <c r="C219" s="24"/>
      <c r="D219" s="28"/>
      <c r="E219" s="29"/>
      <c r="F219" s="29"/>
      <c r="G219" s="51"/>
      <c r="H219" s="48"/>
    </row>
    <row r="220" spans="1:8" s="7" customFormat="1" ht="16.2" x14ac:dyDescent="0.3">
      <c r="A220" s="56">
        <v>8</v>
      </c>
      <c r="B220" s="73" t="s">
        <v>58</v>
      </c>
      <c r="C220" s="24"/>
      <c r="D220" s="1"/>
      <c r="E220" s="2"/>
      <c r="F220" s="4"/>
      <c r="G220" s="165" t="s">
        <v>112</v>
      </c>
      <c r="H220" s="166"/>
    </row>
    <row r="221" spans="1:8" s="7" customFormat="1" ht="15.6" x14ac:dyDescent="0.3">
      <c r="A221" s="56"/>
      <c r="B221" s="36" t="s">
        <v>25</v>
      </c>
      <c r="C221" s="36" t="s">
        <v>72</v>
      </c>
      <c r="D221" s="38" t="s">
        <v>74</v>
      </c>
      <c r="E221" s="39" t="s">
        <v>0</v>
      </c>
      <c r="F221" s="39" t="s">
        <v>1</v>
      </c>
      <c r="G221" s="38" t="s">
        <v>2</v>
      </c>
      <c r="H221" s="38" t="s">
        <v>3</v>
      </c>
    </row>
    <row r="222" spans="1:8" s="7" customFormat="1" ht="15.6" x14ac:dyDescent="0.3">
      <c r="A222" s="24"/>
      <c r="B222" s="63" t="s">
        <v>37</v>
      </c>
      <c r="C222" s="63"/>
      <c r="D222" s="64"/>
      <c r="E222" s="65">
        <v>1000</v>
      </c>
      <c r="F222" s="66" t="str">
        <f>IF(D222*E222&gt;0.001,D222*E222,"")</f>
        <v/>
      </c>
      <c r="G222" s="66"/>
      <c r="H222" s="66" t="str">
        <f>IF(G222="","",F222-G222)</f>
        <v/>
      </c>
    </row>
    <row r="223" spans="1:8" s="7" customFormat="1" ht="15.6" x14ac:dyDescent="0.3">
      <c r="A223" s="24"/>
      <c r="B223" s="63" t="s">
        <v>64</v>
      </c>
      <c r="C223" s="63"/>
      <c r="D223" s="64"/>
      <c r="E223" s="65"/>
      <c r="F223" s="66" t="str">
        <f>IF(D223*E223&gt;0.001,D223*E223,"")</f>
        <v/>
      </c>
      <c r="G223" s="66"/>
      <c r="H223" s="66" t="str">
        <f>IF(G223="","",F223-G223)</f>
        <v/>
      </c>
    </row>
    <row r="224" spans="1:8" s="7" customFormat="1" ht="15.6" x14ac:dyDescent="0.3">
      <c r="A224" s="24"/>
      <c r="B224" s="63" t="s">
        <v>42</v>
      </c>
      <c r="C224" s="63"/>
      <c r="D224" s="64"/>
      <c r="E224" s="65"/>
      <c r="F224" s="66" t="str">
        <f>IF(D224*E224&gt;0.001,D224*E224,"")</f>
        <v/>
      </c>
      <c r="G224" s="66"/>
      <c r="H224" s="66" t="str">
        <f>IF(G224="","",F224-G224)</f>
        <v/>
      </c>
    </row>
    <row r="225" spans="1:9" s="7" customFormat="1" ht="15.6" x14ac:dyDescent="0.3">
      <c r="A225" s="24"/>
      <c r="B225" s="63" t="s">
        <v>9</v>
      </c>
      <c r="C225" s="63"/>
      <c r="D225" s="64"/>
      <c r="E225" s="65"/>
      <c r="F225" s="66" t="str">
        <f>IF(D225*E225&gt;0.001,D225*E225,"")</f>
        <v/>
      </c>
      <c r="G225" s="65"/>
      <c r="H225" s="66" t="str">
        <f>IF(G225="","",F225-G225)</f>
        <v/>
      </c>
    </row>
    <row r="226" spans="1:9" s="7" customFormat="1" ht="15.6" x14ac:dyDescent="0.3">
      <c r="A226" s="24"/>
      <c r="B226" s="24"/>
      <c r="C226" s="28"/>
      <c r="D226" s="29"/>
      <c r="E226" s="29"/>
      <c r="F226" s="29"/>
      <c r="G226" s="29"/>
      <c r="H226" s="24"/>
    </row>
    <row r="227" spans="1:9" s="7" customFormat="1" ht="42" x14ac:dyDescent="0.3">
      <c r="A227" s="56">
        <v>9</v>
      </c>
      <c r="B227" s="57" t="s">
        <v>248</v>
      </c>
      <c r="C227" s="1"/>
      <c r="D227" s="2"/>
      <c r="E227" s="4"/>
      <c r="G227" s="165" t="s">
        <v>112</v>
      </c>
      <c r="H227" s="166"/>
      <c r="I227" s="95"/>
    </row>
    <row r="228" spans="1:9" s="7" customFormat="1" ht="15.75" customHeight="1" x14ac:dyDescent="0.3">
      <c r="A228" s="56"/>
      <c r="B228" s="36" t="s">
        <v>25</v>
      </c>
      <c r="C228" s="167" t="s">
        <v>1</v>
      </c>
      <c r="D228" s="168"/>
      <c r="E228" s="168"/>
      <c r="F228" s="169"/>
      <c r="G228" s="38" t="s">
        <v>2</v>
      </c>
      <c r="H228" s="38" t="s">
        <v>3</v>
      </c>
    </row>
    <row r="229" spans="1:9" s="7" customFormat="1" ht="15.75" customHeight="1" x14ac:dyDescent="0.3">
      <c r="A229" s="40"/>
      <c r="B229" s="152" t="s">
        <v>61</v>
      </c>
      <c r="C229" s="153"/>
      <c r="D229" s="153"/>
      <c r="E229" s="153"/>
      <c r="F229" s="153"/>
      <c r="G229" s="153"/>
      <c r="H229" s="24"/>
    </row>
    <row r="230" spans="1:9" s="7" customFormat="1" ht="15.6" x14ac:dyDescent="0.3">
      <c r="A230" s="24"/>
      <c r="B230" s="63" t="s">
        <v>62</v>
      </c>
      <c r="C230" s="81"/>
      <c r="D230" s="82"/>
      <c r="E230" s="14"/>
      <c r="F230" s="14">
        <f>0.06*SUM($F$23:$F$145)</f>
        <v>0</v>
      </c>
      <c r="G230" s="66"/>
      <c r="H230" s="65" t="str">
        <f>IF(G230="","",F230-G230)</f>
        <v/>
      </c>
    </row>
    <row r="231" spans="1:9" s="7" customFormat="1" ht="15.6" x14ac:dyDescent="0.3">
      <c r="A231" s="24"/>
      <c r="B231" s="63" t="s">
        <v>59</v>
      </c>
      <c r="C231" s="81"/>
      <c r="D231" s="82"/>
      <c r="E231" s="14"/>
      <c r="F231" s="14">
        <f>0.06*SUM($F$150:$F$218)</f>
        <v>0</v>
      </c>
      <c r="G231" s="66"/>
      <c r="H231" s="66" t="str">
        <f>IF(G231="","",F231-G231)</f>
        <v/>
      </c>
    </row>
    <row r="232" spans="1:9" s="7" customFormat="1" ht="15.6" x14ac:dyDescent="0.3">
      <c r="A232" s="24"/>
      <c r="B232" s="63" t="s">
        <v>60</v>
      </c>
      <c r="C232" s="81"/>
      <c r="D232" s="82"/>
      <c r="E232" s="14"/>
      <c r="F232" s="14">
        <f>0.06*SUM($F$222:$F$225)</f>
        <v>0</v>
      </c>
      <c r="G232" s="66"/>
      <c r="H232" s="66" t="str">
        <f>IF(G232="","",F232-G232)</f>
        <v/>
      </c>
    </row>
    <row r="233" spans="1:9" s="7" customFormat="1" ht="15.6" x14ac:dyDescent="0.3">
      <c r="A233" s="24"/>
      <c r="B233" s="63" t="s">
        <v>65</v>
      </c>
      <c r="C233" s="81"/>
      <c r="D233" s="82"/>
      <c r="E233" s="14" t="str">
        <f>IF(C233*D233&gt;0.001,C233*D233,"")</f>
        <v/>
      </c>
      <c r="F233" s="66"/>
      <c r="G233" s="66" t="str">
        <f>IF(F233="","",E233-F233)</f>
        <v/>
      </c>
      <c r="H233" s="94"/>
    </row>
    <row r="234" spans="1:9" s="7" customFormat="1" ht="15.6" x14ac:dyDescent="0.3">
      <c r="A234" s="24"/>
      <c r="B234" s="63" t="s">
        <v>67</v>
      </c>
      <c r="C234" s="81"/>
      <c r="D234" s="83"/>
      <c r="E234" s="14" t="str">
        <f>IF(C234*D234&gt;0.001,C234*D234,"")</f>
        <v/>
      </c>
      <c r="F234" s="66"/>
      <c r="G234" s="66" t="str">
        <f>IF(F234="","",E234-F234)</f>
        <v/>
      </c>
      <c r="H234" s="94"/>
    </row>
    <row r="235" spans="1:9" s="7" customFormat="1" ht="15.6" x14ac:dyDescent="0.3">
      <c r="A235" s="24"/>
      <c r="B235" s="84" t="s">
        <v>9</v>
      </c>
      <c r="C235" s="81"/>
      <c r="D235" s="82"/>
      <c r="E235" s="82" t="str">
        <f>IF(C235*D235&gt;0.001,C235*D235,"")</f>
        <v/>
      </c>
      <c r="F235" s="65"/>
      <c r="G235" s="65" t="str">
        <f>IF(F235="","",E235-F235)</f>
        <v/>
      </c>
      <c r="H235" s="94"/>
    </row>
    <row r="236" spans="1:9" s="7" customFormat="1" ht="15.6" x14ac:dyDescent="0.3">
      <c r="A236" s="24"/>
      <c r="B236" s="24"/>
      <c r="C236" s="28"/>
      <c r="D236" s="29"/>
      <c r="E236" s="29"/>
      <c r="F236" s="52"/>
      <c r="G236" s="28"/>
      <c r="H236" s="24"/>
    </row>
    <row r="237" spans="1:9" s="7" customFormat="1" ht="16.2" thickBot="1" x14ac:dyDescent="0.35">
      <c r="A237" s="24"/>
      <c r="B237" s="24"/>
      <c r="C237" s="28"/>
      <c r="D237" s="29"/>
      <c r="E237" s="29"/>
      <c r="F237" s="28"/>
      <c r="G237" s="28"/>
      <c r="H237" s="24"/>
    </row>
    <row r="238" spans="1:9" s="7" customFormat="1" ht="16.2" thickBot="1" x14ac:dyDescent="0.35">
      <c r="A238" s="24"/>
      <c r="B238" s="120"/>
      <c r="C238" s="121"/>
      <c r="D238" s="121"/>
      <c r="E238" s="122"/>
      <c r="F238" s="123"/>
      <c r="G238" s="124"/>
      <c r="H238" s="125"/>
      <c r="I238" s="24"/>
    </row>
    <row r="239" spans="1:9" s="7" customFormat="1" ht="16.8" thickTop="1" thickBot="1" x14ac:dyDescent="0.35">
      <c r="A239" s="24"/>
      <c r="B239" s="126" t="s">
        <v>43</v>
      </c>
      <c r="C239" s="127"/>
      <c r="D239" s="127"/>
      <c r="E239" s="128"/>
      <c r="F239" s="53" t="str">
        <f>IF(SUM(F22:F236)&gt;0.001,SUM(F22:F236),"$")</f>
        <v>$</v>
      </c>
      <c r="G239" s="128"/>
      <c r="H239" s="129"/>
      <c r="I239" s="24"/>
    </row>
    <row r="240" spans="1:9" s="7" customFormat="1" ht="16.8" thickTop="1" thickBot="1" x14ac:dyDescent="0.35">
      <c r="A240" s="24"/>
      <c r="B240" s="126"/>
      <c r="C240" s="127"/>
      <c r="D240" s="127"/>
      <c r="E240" s="128"/>
      <c r="F240" s="130"/>
      <c r="G240" s="131"/>
      <c r="H240" s="132"/>
      <c r="I240" s="24"/>
    </row>
    <row r="241" spans="1:9" s="7" customFormat="1" ht="16.8" thickTop="1" thickBot="1" x14ac:dyDescent="0.35">
      <c r="A241" s="24"/>
      <c r="B241" s="126" t="s">
        <v>44</v>
      </c>
      <c r="C241" s="127"/>
      <c r="D241" s="127"/>
      <c r="E241" s="128"/>
      <c r="F241" s="128"/>
      <c r="G241" s="128"/>
      <c r="H241" s="133" t="str">
        <f>IF(SUM(H23:H235)&gt;0.001,SUM(H23:H235),"$")</f>
        <v>$</v>
      </c>
      <c r="I241" s="24"/>
    </row>
    <row r="242" spans="1:9" s="7" customFormat="1" ht="16.8" thickTop="1" thickBot="1" x14ac:dyDescent="0.35">
      <c r="A242" s="24"/>
      <c r="B242" s="134"/>
      <c r="C242" s="127"/>
      <c r="D242" s="127"/>
      <c r="E242" s="128"/>
      <c r="F242" s="128"/>
      <c r="G242" s="128"/>
      <c r="H242" s="129"/>
      <c r="I242" s="24"/>
    </row>
    <row r="243" spans="1:9" s="7" customFormat="1" ht="16.8" thickTop="1" thickBot="1" x14ac:dyDescent="0.35">
      <c r="A243" s="24"/>
      <c r="B243" s="134" t="s">
        <v>113</v>
      </c>
      <c r="C243" s="127"/>
      <c r="D243" s="127"/>
      <c r="E243" s="128"/>
      <c r="F243" s="53" t="str">
        <f>IF(F239="$","$",F239*0.05)</f>
        <v>$</v>
      </c>
      <c r="G243" s="131"/>
      <c r="H243" s="135"/>
      <c r="I243" s="24"/>
    </row>
    <row r="244" spans="1:9" s="7" customFormat="1" ht="16.8" thickTop="1" thickBot="1" x14ac:dyDescent="0.35">
      <c r="A244" s="24"/>
      <c r="B244" s="126"/>
      <c r="C244" s="136"/>
      <c r="D244" s="136"/>
      <c r="E244" s="128"/>
      <c r="F244" s="137"/>
      <c r="G244" s="131"/>
      <c r="H244" s="135"/>
      <c r="I244" s="24"/>
    </row>
    <row r="245" spans="1:9" s="7" customFormat="1" ht="17.25" customHeight="1" thickTop="1" thickBot="1" x14ac:dyDescent="0.35">
      <c r="A245" s="24"/>
      <c r="B245" s="163" t="s">
        <v>114</v>
      </c>
      <c r="C245" s="164"/>
      <c r="D245" s="164"/>
      <c r="E245" s="138"/>
      <c r="F245" s="53" t="str">
        <f>IF(SUM(F22:F236)-(SUM(F104:F125))&gt;0.001,SUM(F22:F236)-SUM(F104:F125),"$")</f>
        <v>$</v>
      </c>
      <c r="G245" s="131"/>
      <c r="H245" s="135"/>
      <c r="I245" s="24"/>
    </row>
    <row r="246" spans="1:9" s="7" customFormat="1" ht="16.8" thickTop="1" thickBot="1" x14ac:dyDescent="0.35">
      <c r="A246" s="24"/>
      <c r="B246" s="134"/>
      <c r="C246" s="127"/>
      <c r="D246" s="127"/>
      <c r="E246" s="128"/>
      <c r="F246" s="139"/>
      <c r="G246" s="131"/>
      <c r="H246" s="135"/>
      <c r="I246" s="24"/>
    </row>
    <row r="247" spans="1:9" s="7" customFormat="1" ht="17.25" customHeight="1" thickTop="1" thickBot="1" x14ac:dyDescent="0.35">
      <c r="A247" s="24"/>
      <c r="B247" s="161" t="s">
        <v>115</v>
      </c>
      <c r="C247" s="162"/>
      <c r="D247" s="162"/>
      <c r="E247" s="140"/>
      <c r="F247" s="53" t="str">
        <f>IF(F245="$","$",(F245*0.5))</f>
        <v>$</v>
      </c>
      <c r="G247" s="131"/>
      <c r="H247" s="135"/>
      <c r="I247" s="24"/>
    </row>
    <row r="248" spans="1:9" s="7" customFormat="1" ht="16.2" thickTop="1" x14ac:dyDescent="0.3">
      <c r="A248" s="24"/>
      <c r="B248" s="141"/>
      <c r="C248" s="140"/>
      <c r="D248" s="140"/>
      <c r="E248" s="130"/>
      <c r="F248" s="131"/>
      <c r="G248" s="131"/>
      <c r="H248" s="135"/>
      <c r="I248" s="24"/>
    </row>
    <row r="249" spans="1:9" s="7" customFormat="1" ht="15.6" x14ac:dyDescent="0.3">
      <c r="A249" s="24"/>
      <c r="B249" s="141"/>
      <c r="C249" s="140"/>
      <c r="D249" s="140"/>
      <c r="E249" s="130"/>
      <c r="F249" s="131"/>
      <c r="G249" s="131"/>
      <c r="H249" s="135"/>
      <c r="I249" s="24"/>
    </row>
    <row r="250" spans="1:9" s="7" customFormat="1" ht="15.6" x14ac:dyDescent="0.3">
      <c r="A250" s="24"/>
      <c r="B250" s="141"/>
      <c r="C250" s="140"/>
      <c r="D250" s="140"/>
      <c r="E250" s="130"/>
      <c r="F250" s="131"/>
      <c r="G250" s="131"/>
      <c r="H250" s="135"/>
      <c r="I250" s="24"/>
    </row>
    <row r="251" spans="1:9" s="7" customFormat="1" ht="15.6" x14ac:dyDescent="0.3">
      <c r="A251" s="54"/>
      <c r="B251" s="142" t="s">
        <v>150</v>
      </c>
      <c r="C251" s="143"/>
      <c r="D251" s="144"/>
      <c r="E251" s="145"/>
      <c r="F251" s="146"/>
      <c r="G251" s="146"/>
      <c r="H251" s="147"/>
      <c r="I251" s="24"/>
    </row>
    <row r="252" spans="1:9" s="7" customFormat="1" ht="15.6" x14ac:dyDescent="0.3">
      <c r="A252" s="54"/>
      <c r="B252" s="142" t="s">
        <v>151</v>
      </c>
      <c r="C252" s="143"/>
      <c r="D252" s="144"/>
      <c r="E252" s="145"/>
      <c r="F252" s="146"/>
      <c r="G252" s="146"/>
      <c r="H252" s="147"/>
      <c r="I252" s="24"/>
    </row>
    <row r="253" spans="1:9" s="7" customFormat="1" ht="15.6" x14ac:dyDescent="0.3">
      <c r="A253" s="54"/>
      <c r="B253" s="148" t="s">
        <v>51</v>
      </c>
      <c r="C253" s="143"/>
      <c r="D253" s="144"/>
      <c r="E253" s="145"/>
      <c r="F253" s="146"/>
      <c r="G253" s="146"/>
      <c r="H253" s="147"/>
      <c r="I253" s="24"/>
    </row>
    <row r="254" spans="1:9" s="7" customFormat="1" ht="15.6" x14ac:dyDescent="0.3">
      <c r="A254" s="54"/>
      <c r="B254" s="148" t="s">
        <v>39</v>
      </c>
      <c r="C254" s="143"/>
      <c r="D254" s="144"/>
      <c r="E254" s="145"/>
      <c r="F254" s="146"/>
      <c r="G254" s="146"/>
      <c r="H254" s="147"/>
      <c r="I254" s="24"/>
    </row>
    <row r="255" spans="1:9" s="7" customFormat="1" ht="15.6" x14ac:dyDescent="0.3">
      <c r="A255" s="54"/>
      <c r="B255" s="142" t="s">
        <v>152</v>
      </c>
      <c r="C255" s="143"/>
      <c r="D255" s="144"/>
      <c r="E255" s="145"/>
      <c r="F255" s="146"/>
      <c r="G255" s="146"/>
      <c r="H255" s="147"/>
      <c r="I255" s="24"/>
    </row>
    <row r="256" spans="1:9" s="7" customFormat="1" ht="15.6" x14ac:dyDescent="0.3">
      <c r="A256" s="54"/>
      <c r="B256" s="142" t="s">
        <v>153</v>
      </c>
      <c r="C256" s="143"/>
      <c r="D256" s="144"/>
      <c r="E256" s="145"/>
      <c r="F256" s="146"/>
      <c r="G256" s="146"/>
      <c r="H256" s="147"/>
      <c r="I256" s="24"/>
    </row>
    <row r="257" spans="1:9" s="7" customFormat="1" ht="15.6" x14ac:dyDescent="0.3">
      <c r="A257" s="54"/>
      <c r="B257" s="148" t="s">
        <v>175</v>
      </c>
      <c r="C257" s="143"/>
      <c r="D257" s="144"/>
      <c r="E257" s="145"/>
      <c r="F257" s="146"/>
      <c r="G257" s="146"/>
      <c r="H257" s="147"/>
      <c r="I257" s="24"/>
    </row>
    <row r="258" spans="1:9" s="7" customFormat="1" ht="15.75" customHeight="1" x14ac:dyDescent="0.3">
      <c r="A258" s="24"/>
      <c r="B258" s="154" t="s">
        <v>154</v>
      </c>
      <c r="C258" s="155"/>
      <c r="D258" s="155"/>
      <c r="E258" s="155"/>
      <c r="F258" s="155"/>
      <c r="G258" s="155"/>
      <c r="H258" s="149"/>
      <c r="I258" s="24"/>
    </row>
    <row r="259" spans="1:9" s="7" customFormat="1" ht="15.75" customHeight="1" x14ac:dyDescent="0.3">
      <c r="A259" s="24"/>
      <c r="B259" s="159" t="s">
        <v>71</v>
      </c>
      <c r="C259" s="160"/>
      <c r="D259" s="160"/>
      <c r="E259" s="160"/>
      <c r="F259" s="160"/>
      <c r="G259" s="150"/>
      <c r="H259" s="151"/>
      <c r="I259" s="24"/>
    </row>
    <row r="260" spans="1:9" s="7" customFormat="1" ht="19.5" customHeight="1" thickBot="1" x14ac:dyDescent="0.35">
      <c r="A260" s="24"/>
      <c r="B260" s="156" t="s">
        <v>164</v>
      </c>
      <c r="C260" s="157"/>
      <c r="D260" s="157"/>
      <c r="E260" s="157"/>
      <c r="F260" s="157"/>
      <c r="G260" s="157"/>
      <c r="H260" s="158"/>
      <c r="I260" s="24"/>
    </row>
    <row r="261" spans="1:9" s="7" customFormat="1" ht="15.6" x14ac:dyDescent="0.3">
      <c r="A261" s="24"/>
      <c r="B261" s="24"/>
      <c r="C261" s="28"/>
      <c r="D261" s="29"/>
      <c r="E261" s="30"/>
      <c r="F261" s="24"/>
      <c r="G261" s="24"/>
      <c r="H261" s="24"/>
    </row>
    <row r="262" spans="1:9" s="7" customFormat="1" ht="16.2" x14ac:dyDescent="0.3">
      <c r="B262" s="13"/>
      <c r="C262" s="13"/>
      <c r="D262" s="13"/>
      <c r="E262" s="13"/>
      <c r="F262" s="13"/>
    </row>
    <row r="263" spans="1:9" s="7" customFormat="1" ht="17.25" customHeight="1" x14ac:dyDescent="0.3">
      <c r="C263" s="6"/>
      <c r="D263" s="8"/>
      <c r="E263" s="9"/>
    </row>
    <row r="264" spans="1:9" s="7" customFormat="1" ht="17.25" customHeight="1" x14ac:dyDescent="0.3">
      <c r="C264" s="6"/>
      <c r="D264" s="8"/>
      <c r="E264" s="9"/>
    </row>
    <row r="265" spans="1:9" s="7" customFormat="1" ht="17.25" customHeight="1" x14ac:dyDescent="0.3">
      <c r="C265" s="6"/>
      <c r="D265" s="8"/>
      <c r="E265" s="9"/>
    </row>
    <row r="266" spans="1:9" s="7" customFormat="1" ht="15.6" x14ac:dyDescent="0.3">
      <c r="C266" s="6"/>
      <c r="D266" s="8"/>
      <c r="E266" s="9"/>
    </row>
    <row r="267" spans="1:9" s="7" customFormat="1" ht="15.6" x14ac:dyDescent="0.3">
      <c r="C267" s="6"/>
      <c r="D267" s="8"/>
      <c r="E267" s="9"/>
    </row>
    <row r="268" spans="1:9" s="7" customFormat="1" ht="15.6" x14ac:dyDescent="0.3">
      <c r="C268" s="6"/>
      <c r="D268" s="8"/>
      <c r="E268" s="9"/>
    </row>
    <row r="269" spans="1:9" s="7" customFormat="1" ht="15.6" x14ac:dyDescent="0.3">
      <c r="C269" s="6"/>
      <c r="D269" s="8"/>
      <c r="E269" s="9"/>
    </row>
    <row r="270" spans="1:9" s="7" customFormat="1" ht="15.6" x14ac:dyDescent="0.3">
      <c r="C270" s="6"/>
      <c r="D270" s="8"/>
      <c r="E270" s="9"/>
    </row>
    <row r="271" spans="1:9" s="7" customFormat="1" ht="15.6" x14ac:dyDescent="0.3">
      <c r="C271" s="6"/>
      <c r="D271" s="8"/>
      <c r="E271" s="9"/>
    </row>
    <row r="272" spans="1:9" s="7" customFormat="1" ht="15.6" x14ac:dyDescent="0.3">
      <c r="C272" s="6"/>
      <c r="D272" s="8"/>
      <c r="E272" s="9"/>
    </row>
    <row r="273" spans="3:5" s="7" customFormat="1" ht="15.6" x14ac:dyDescent="0.3">
      <c r="C273" s="6"/>
      <c r="D273" s="8"/>
      <c r="E273" s="9"/>
    </row>
    <row r="274" spans="3:5" s="7" customFormat="1" ht="15.6" x14ac:dyDescent="0.3">
      <c r="C274" s="6"/>
      <c r="D274" s="8"/>
      <c r="E274" s="9"/>
    </row>
    <row r="275" spans="3:5" s="7" customFormat="1" ht="15.6" x14ac:dyDescent="0.3">
      <c r="C275" s="6"/>
      <c r="D275" s="8"/>
      <c r="E275" s="9"/>
    </row>
    <row r="276" spans="3:5" s="7" customFormat="1" ht="15.6" x14ac:dyDescent="0.3">
      <c r="C276" s="6"/>
      <c r="D276" s="8"/>
      <c r="E276" s="9"/>
    </row>
    <row r="277" spans="3:5" s="7" customFormat="1" ht="15.6" x14ac:dyDescent="0.3">
      <c r="C277" s="6"/>
      <c r="D277" s="8"/>
      <c r="E277" s="9"/>
    </row>
    <row r="278" spans="3:5" s="7" customFormat="1" ht="15.6" x14ac:dyDescent="0.3">
      <c r="C278" s="6"/>
      <c r="D278" s="8"/>
      <c r="E278" s="9"/>
    </row>
    <row r="279" spans="3:5" s="7" customFormat="1" ht="15.6" x14ac:dyDescent="0.3">
      <c r="C279" s="6"/>
      <c r="D279" s="8"/>
      <c r="E279" s="9"/>
    </row>
    <row r="280" spans="3:5" s="7" customFormat="1" ht="15.6" x14ac:dyDescent="0.3">
      <c r="C280" s="6"/>
      <c r="D280" s="8"/>
      <c r="E280" s="9"/>
    </row>
    <row r="281" spans="3:5" s="7" customFormat="1" ht="15.6" x14ac:dyDescent="0.3">
      <c r="C281" s="6"/>
      <c r="D281" s="8"/>
      <c r="E281" s="9"/>
    </row>
    <row r="282" spans="3:5" s="7" customFormat="1" ht="15.6" x14ac:dyDescent="0.3">
      <c r="C282" s="6"/>
      <c r="D282" s="8"/>
      <c r="E282" s="9"/>
    </row>
    <row r="283" spans="3:5" s="7" customFormat="1" ht="15.6" x14ac:dyDescent="0.3">
      <c r="C283" s="6"/>
      <c r="D283" s="8"/>
      <c r="E283" s="9"/>
    </row>
    <row r="284" spans="3:5" s="7" customFormat="1" ht="15.6" x14ac:dyDescent="0.3">
      <c r="C284" s="6"/>
      <c r="D284" s="8"/>
      <c r="E284" s="9"/>
    </row>
    <row r="285" spans="3:5" s="7" customFormat="1" ht="15.6" x14ac:dyDescent="0.3">
      <c r="C285" s="6"/>
      <c r="D285" s="8"/>
      <c r="E285" s="9"/>
    </row>
    <row r="286" spans="3:5" s="7" customFormat="1" ht="15.6" x14ac:dyDescent="0.3">
      <c r="C286" s="6"/>
      <c r="D286" s="8"/>
      <c r="E286" s="9"/>
    </row>
    <row r="287" spans="3:5" s="7" customFormat="1" ht="15.6" x14ac:dyDescent="0.3">
      <c r="C287" s="6"/>
      <c r="D287" s="8"/>
      <c r="E287" s="9"/>
    </row>
    <row r="288" spans="3:5" s="7" customFormat="1" ht="15.6" x14ac:dyDescent="0.3">
      <c r="C288" s="6"/>
      <c r="D288" s="8"/>
      <c r="E288" s="9"/>
    </row>
    <row r="289" spans="3:5" s="7" customFormat="1" ht="15.6" x14ac:dyDescent="0.3">
      <c r="C289" s="6"/>
      <c r="D289" s="8"/>
      <c r="E289" s="9"/>
    </row>
    <row r="290" spans="3:5" s="7" customFormat="1" ht="15.6" x14ac:dyDescent="0.3">
      <c r="C290" s="6"/>
      <c r="D290" s="8"/>
      <c r="E290" s="9"/>
    </row>
    <row r="291" spans="3:5" s="7" customFormat="1" ht="15.6" x14ac:dyDescent="0.3">
      <c r="C291" s="6"/>
      <c r="D291" s="8"/>
      <c r="E291" s="9"/>
    </row>
    <row r="292" spans="3:5" s="7" customFormat="1" ht="15.6" x14ac:dyDescent="0.3">
      <c r="C292" s="6"/>
      <c r="D292" s="8"/>
      <c r="E292" s="9"/>
    </row>
    <row r="293" spans="3:5" s="7" customFormat="1" ht="15.6" x14ac:dyDescent="0.3">
      <c r="C293" s="6"/>
      <c r="D293" s="8"/>
      <c r="E293" s="9"/>
    </row>
    <row r="294" spans="3:5" s="7" customFormat="1" ht="15.6" x14ac:dyDescent="0.3">
      <c r="C294" s="6"/>
      <c r="D294" s="8"/>
      <c r="E294" s="9"/>
    </row>
    <row r="295" spans="3:5" s="7" customFormat="1" ht="15.6" x14ac:dyDescent="0.3">
      <c r="C295" s="6"/>
      <c r="D295" s="8"/>
      <c r="E295" s="9"/>
    </row>
    <row r="296" spans="3:5" s="7" customFormat="1" ht="15.6" x14ac:dyDescent="0.3">
      <c r="C296" s="6"/>
      <c r="D296" s="8"/>
      <c r="E296" s="9"/>
    </row>
    <row r="297" spans="3:5" s="7" customFormat="1" ht="15.6" x14ac:dyDescent="0.3">
      <c r="C297" s="6"/>
      <c r="D297" s="8"/>
      <c r="E297" s="9"/>
    </row>
    <row r="298" spans="3:5" s="7" customFormat="1" ht="15.6" x14ac:dyDescent="0.3">
      <c r="C298" s="6"/>
      <c r="D298" s="8"/>
      <c r="E298" s="9"/>
    </row>
    <row r="299" spans="3:5" s="7" customFormat="1" ht="15.6" x14ac:dyDescent="0.3">
      <c r="C299" s="6"/>
      <c r="D299" s="8"/>
      <c r="E299" s="9"/>
    </row>
    <row r="300" spans="3:5" s="7" customFormat="1" ht="15.6" x14ac:dyDescent="0.3">
      <c r="C300" s="6"/>
      <c r="D300" s="8"/>
      <c r="E300" s="9"/>
    </row>
    <row r="301" spans="3:5" s="7" customFormat="1" ht="15.6" x14ac:dyDescent="0.3">
      <c r="C301" s="6"/>
      <c r="D301" s="8"/>
      <c r="E301" s="9"/>
    </row>
    <row r="302" spans="3:5" s="7" customFormat="1" ht="15.6" x14ac:dyDescent="0.3">
      <c r="C302" s="6"/>
      <c r="D302" s="8"/>
      <c r="E302" s="9"/>
    </row>
    <row r="303" spans="3:5" s="7" customFormat="1" ht="15.6" x14ac:dyDescent="0.3">
      <c r="C303" s="6"/>
      <c r="D303" s="8"/>
      <c r="E303" s="9"/>
    </row>
    <row r="304" spans="3:5" s="7" customFormat="1" ht="15.6" x14ac:dyDescent="0.3">
      <c r="C304" s="6"/>
      <c r="D304" s="8"/>
      <c r="E304" s="9"/>
    </row>
    <row r="305" spans="3:5" s="7" customFormat="1" ht="15.6" x14ac:dyDescent="0.3">
      <c r="C305" s="6"/>
      <c r="D305" s="8"/>
      <c r="E305" s="9"/>
    </row>
    <row r="306" spans="3:5" s="7" customFormat="1" ht="15.6" x14ac:dyDescent="0.3">
      <c r="C306" s="6"/>
      <c r="D306" s="8"/>
      <c r="E306" s="9"/>
    </row>
    <row r="307" spans="3:5" s="7" customFormat="1" ht="15.6" x14ac:dyDescent="0.3">
      <c r="C307" s="6"/>
      <c r="D307" s="8"/>
      <c r="E307" s="9"/>
    </row>
    <row r="308" spans="3:5" s="7" customFormat="1" ht="15.6" x14ac:dyDescent="0.3">
      <c r="C308" s="6"/>
      <c r="D308" s="8"/>
      <c r="E308" s="9"/>
    </row>
    <row r="309" spans="3:5" s="7" customFormat="1" ht="15.6" x14ac:dyDescent="0.3">
      <c r="C309" s="6"/>
      <c r="D309" s="8"/>
      <c r="E309" s="9"/>
    </row>
    <row r="310" spans="3:5" s="7" customFormat="1" ht="15.6" x14ac:dyDescent="0.3">
      <c r="C310" s="6"/>
      <c r="D310" s="8"/>
      <c r="E310" s="9"/>
    </row>
    <row r="311" spans="3:5" s="7" customFormat="1" ht="15.6" x14ac:dyDescent="0.3">
      <c r="C311" s="6"/>
      <c r="D311" s="8"/>
      <c r="E311" s="9"/>
    </row>
    <row r="312" spans="3:5" s="7" customFormat="1" ht="15.6" x14ac:dyDescent="0.3">
      <c r="C312" s="6"/>
      <c r="D312" s="8"/>
      <c r="E312" s="9"/>
    </row>
    <row r="313" spans="3:5" s="7" customFormat="1" ht="15.6" x14ac:dyDescent="0.3">
      <c r="C313" s="6"/>
      <c r="D313" s="8"/>
      <c r="E313" s="9"/>
    </row>
    <row r="314" spans="3:5" s="7" customFormat="1" ht="15.6" x14ac:dyDescent="0.3">
      <c r="C314" s="6"/>
      <c r="D314" s="8"/>
      <c r="E314" s="9"/>
    </row>
    <row r="315" spans="3:5" s="7" customFormat="1" ht="15.6" x14ac:dyDescent="0.3">
      <c r="C315" s="6"/>
      <c r="D315" s="8"/>
      <c r="E315" s="9"/>
    </row>
    <row r="316" spans="3:5" s="7" customFormat="1" ht="15.6" x14ac:dyDescent="0.3">
      <c r="C316" s="6"/>
      <c r="D316" s="8"/>
      <c r="E316" s="9"/>
    </row>
    <row r="317" spans="3:5" s="7" customFormat="1" ht="15.6" x14ac:dyDescent="0.3">
      <c r="C317" s="6"/>
      <c r="D317" s="8"/>
      <c r="E317" s="9"/>
    </row>
    <row r="318" spans="3:5" s="7" customFormat="1" ht="15.6" x14ac:dyDescent="0.3">
      <c r="C318" s="6"/>
      <c r="D318" s="8"/>
      <c r="E318" s="9"/>
    </row>
    <row r="319" spans="3:5" s="7" customFormat="1" ht="15.6" x14ac:dyDescent="0.3">
      <c r="C319" s="6"/>
      <c r="D319" s="8"/>
      <c r="E319" s="9"/>
    </row>
    <row r="320" spans="3:5" s="7" customFormat="1" ht="15.6" x14ac:dyDescent="0.3">
      <c r="C320" s="6"/>
      <c r="D320" s="8"/>
      <c r="E320" s="9"/>
    </row>
    <row r="321" spans="3:5" s="7" customFormat="1" ht="15.6" x14ac:dyDescent="0.3">
      <c r="C321" s="6"/>
      <c r="D321" s="8"/>
      <c r="E321" s="9"/>
    </row>
    <row r="322" spans="3:5" s="7" customFormat="1" ht="15.6" x14ac:dyDescent="0.3">
      <c r="C322" s="6"/>
      <c r="D322" s="8"/>
      <c r="E322" s="9"/>
    </row>
    <row r="323" spans="3:5" s="7" customFormat="1" ht="15.6" x14ac:dyDescent="0.3">
      <c r="C323" s="6"/>
      <c r="D323" s="8"/>
      <c r="E323" s="9"/>
    </row>
    <row r="324" spans="3:5" s="7" customFormat="1" ht="15.6" x14ac:dyDescent="0.3">
      <c r="C324" s="6"/>
      <c r="D324" s="8"/>
      <c r="E324" s="9"/>
    </row>
    <row r="325" spans="3:5" s="7" customFormat="1" ht="15.6" x14ac:dyDescent="0.3">
      <c r="C325" s="6"/>
      <c r="D325" s="8"/>
      <c r="E325" s="9"/>
    </row>
    <row r="326" spans="3:5" s="7" customFormat="1" ht="15.6" x14ac:dyDescent="0.3">
      <c r="C326" s="6"/>
      <c r="D326" s="8"/>
      <c r="E326" s="9"/>
    </row>
    <row r="327" spans="3:5" s="7" customFormat="1" ht="15.6" x14ac:dyDescent="0.3">
      <c r="C327" s="6"/>
      <c r="D327" s="8"/>
      <c r="E327" s="9"/>
    </row>
    <row r="328" spans="3:5" s="7" customFormat="1" ht="15.6" x14ac:dyDescent="0.3">
      <c r="C328" s="6"/>
      <c r="D328" s="8"/>
      <c r="E328" s="9"/>
    </row>
    <row r="329" spans="3:5" s="7" customFormat="1" ht="15.6" x14ac:dyDescent="0.3">
      <c r="C329" s="6"/>
      <c r="D329" s="8"/>
      <c r="E329" s="9"/>
    </row>
    <row r="330" spans="3:5" s="7" customFormat="1" ht="15.6" x14ac:dyDescent="0.3">
      <c r="C330" s="6"/>
      <c r="D330" s="8"/>
      <c r="E330" s="9"/>
    </row>
    <row r="331" spans="3:5" s="7" customFormat="1" ht="15.6" x14ac:dyDescent="0.3">
      <c r="C331" s="6"/>
      <c r="D331" s="8"/>
      <c r="E331" s="9"/>
    </row>
    <row r="332" spans="3:5" s="7" customFormat="1" ht="15.6" x14ac:dyDescent="0.3">
      <c r="C332" s="6"/>
      <c r="D332" s="8"/>
      <c r="E332" s="9"/>
    </row>
    <row r="333" spans="3:5" s="7" customFormat="1" ht="15.6" x14ac:dyDescent="0.3">
      <c r="C333" s="6"/>
      <c r="D333" s="8"/>
      <c r="E333" s="9"/>
    </row>
    <row r="334" spans="3:5" s="7" customFormat="1" ht="15.6" x14ac:dyDescent="0.3">
      <c r="C334" s="6"/>
      <c r="D334" s="8"/>
      <c r="E334" s="9"/>
    </row>
    <row r="335" spans="3:5" s="7" customFormat="1" ht="15.6" x14ac:dyDescent="0.3">
      <c r="C335" s="6"/>
      <c r="D335" s="8"/>
      <c r="E335" s="9"/>
    </row>
    <row r="336" spans="3:5" s="7" customFormat="1" ht="15.6" x14ac:dyDescent="0.3">
      <c r="C336" s="6"/>
      <c r="D336" s="8"/>
      <c r="E336" s="9"/>
    </row>
    <row r="337" spans="3:5" s="7" customFormat="1" ht="15.6" x14ac:dyDescent="0.3">
      <c r="C337" s="6"/>
      <c r="D337" s="8"/>
      <c r="E337" s="9"/>
    </row>
    <row r="338" spans="3:5" s="7" customFormat="1" ht="15.6" x14ac:dyDescent="0.3">
      <c r="C338" s="6"/>
      <c r="D338" s="8"/>
      <c r="E338" s="9"/>
    </row>
    <row r="339" spans="3:5" s="7" customFormat="1" ht="15.6" x14ac:dyDescent="0.3">
      <c r="C339" s="6"/>
      <c r="D339" s="8"/>
      <c r="E339" s="9"/>
    </row>
    <row r="340" spans="3:5" s="7" customFormat="1" ht="15.6" x14ac:dyDescent="0.3">
      <c r="C340" s="6"/>
      <c r="D340" s="8"/>
      <c r="E340" s="9"/>
    </row>
    <row r="341" spans="3:5" s="7" customFormat="1" ht="15.6" x14ac:dyDescent="0.3">
      <c r="C341" s="6"/>
      <c r="D341" s="8"/>
      <c r="E341" s="9"/>
    </row>
    <row r="342" spans="3:5" s="7" customFormat="1" ht="15.6" x14ac:dyDescent="0.3">
      <c r="C342" s="6"/>
      <c r="D342" s="8"/>
      <c r="E342" s="9"/>
    </row>
    <row r="343" spans="3:5" s="7" customFormat="1" ht="15.6" x14ac:dyDescent="0.3">
      <c r="C343" s="6"/>
      <c r="D343" s="8"/>
      <c r="E343" s="9"/>
    </row>
    <row r="344" spans="3:5" s="7" customFormat="1" ht="15.6" x14ac:dyDescent="0.3">
      <c r="C344" s="6"/>
      <c r="D344" s="8"/>
      <c r="E344" s="9"/>
    </row>
    <row r="345" spans="3:5" s="7" customFormat="1" ht="15.6" x14ac:dyDescent="0.3">
      <c r="C345" s="6"/>
      <c r="D345" s="8"/>
      <c r="E345" s="9"/>
    </row>
    <row r="346" spans="3:5" s="7" customFormat="1" ht="15.6" x14ac:dyDescent="0.3">
      <c r="C346" s="6"/>
      <c r="D346" s="8"/>
      <c r="E346" s="9"/>
    </row>
    <row r="347" spans="3:5" s="7" customFormat="1" ht="15.6" x14ac:dyDescent="0.3">
      <c r="C347" s="6"/>
      <c r="D347" s="8"/>
      <c r="E347" s="9"/>
    </row>
    <row r="348" spans="3:5" s="7" customFormat="1" ht="15.6" x14ac:dyDescent="0.3">
      <c r="C348" s="6"/>
      <c r="D348" s="8"/>
      <c r="E348" s="9"/>
    </row>
    <row r="349" spans="3:5" s="7" customFormat="1" ht="15.6" x14ac:dyDescent="0.3">
      <c r="C349" s="6"/>
      <c r="D349" s="8"/>
      <c r="E349" s="9"/>
    </row>
    <row r="350" spans="3:5" s="7" customFormat="1" ht="15.6" x14ac:dyDescent="0.3">
      <c r="C350" s="6"/>
      <c r="D350" s="8"/>
      <c r="E350" s="9"/>
    </row>
    <row r="351" spans="3:5" s="7" customFormat="1" ht="15.6" x14ac:dyDescent="0.3">
      <c r="C351" s="6"/>
      <c r="D351" s="8"/>
      <c r="E351" s="9"/>
    </row>
    <row r="352" spans="3:5" s="7" customFormat="1" ht="15.6" x14ac:dyDescent="0.3">
      <c r="C352" s="6"/>
      <c r="D352" s="8"/>
      <c r="E352" s="9"/>
    </row>
    <row r="353" spans="3:5" s="7" customFormat="1" ht="15.6" x14ac:dyDescent="0.3">
      <c r="C353" s="6"/>
      <c r="D353" s="8"/>
      <c r="E353" s="9"/>
    </row>
    <row r="354" spans="3:5" s="7" customFormat="1" ht="15.6" x14ac:dyDescent="0.3">
      <c r="C354" s="6"/>
      <c r="D354" s="8"/>
      <c r="E354" s="9"/>
    </row>
    <row r="355" spans="3:5" s="7" customFormat="1" ht="15.6" x14ac:dyDescent="0.3">
      <c r="C355" s="6"/>
      <c r="D355" s="8"/>
      <c r="E355" s="9"/>
    </row>
    <row r="356" spans="3:5" s="7" customFormat="1" ht="15.6" x14ac:dyDescent="0.3">
      <c r="C356" s="6"/>
      <c r="D356" s="8"/>
      <c r="E356" s="9"/>
    </row>
    <row r="357" spans="3:5" s="7" customFormat="1" ht="15.6" x14ac:dyDescent="0.3">
      <c r="C357" s="6"/>
      <c r="D357" s="8"/>
      <c r="E357" s="9"/>
    </row>
    <row r="358" spans="3:5" s="7" customFormat="1" ht="15.6" x14ac:dyDescent="0.3">
      <c r="C358" s="6"/>
      <c r="D358" s="8"/>
      <c r="E358" s="9"/>
    </row>
    <row r="359" spans="3:5" s="7" customFormat="1" ht="15.6" x14ac:dyDescent="0.3">
      <c r="C359" s="6"/>
      <c r="D359" s="8"/>
      <c r="E359" s="9"/>
    </row>
    <row r="360" spans="3:5" s="7" customFormat="1" ht="15.6" x14ac:dyDescent="0.3">
      <c r="C360" s="6"/>
      <c r="D360" s="8"/>
      <c r="E360" s="9"/>
    </row>
    <row r="361" spans="3:5" s="7" customFormat="1" ht="15.6" x14ac:dyDescent="0.3">
      <c r="C361" s="6"/>
      <c r="D361" s="8"/>
      <c r="E361" s="9"/>
    </row>
    <row r="362" spans="3:5" s="7" customFormat="1" ht="15.6" x14ac:dyDescent="0.3">
      <c r="C362" s="6"/>
      <c r="D362" s="8"/>
      <c r="E362" s="9"/>
    </row>
    <row r="363" spans="3:5" s="7" customFormat="1" ht="15.6" x14ac:dyDescent="0.3">
      <c r="C363" s="6"/>
      <c r="D363" s="8"/>
      <c r="E363" s="9"/>
    </row>
    <row r="364" spans="3:5" s="7" customFormat="1" ht="15.6" x14ac:dyDescent="0.3">
      <c r="C364" s="6"/>
      <c r="D364" s="8"/>
      <c r="E364" s="9"/>
    </row>
    <row r="365" spans="3:5" s="7" customFormat="1" ht="15.6" x14ac:dyDescent="0.3">
      <c r="C365" s="6"/>
      <c r="D365" s="8"/>
      <c r="E365" s="9"/>
    </row>
    <row r="366" spans="3:5" s="7" customFormat="1" ht="15.6" x14ac:dyDescent="0.3">
      <c r="C366" s="6"/>
      <c r="D366" s="8"/>
      <c r="E366" s="9"/>
    </row>
    <row r="367" spans="3:5" s="7" customFormat="1" ht="15.6" x14ac:dyDescent="0.3">
      <c r="C367" s="6"/>
      <c r="D367" s="8"/>
      <c r="E367" s="9"/>
    </row>
    <row r="368" spans="3:5" s="7" customFormat="1" ht="15.6" x14ac:dyDescent="0.3">
      <c r="C368" s="6"/>
      <c r="D368" s="8"/>
      <c r="E368" s="9"/>
    </row>
    <row r="369" spans="3:5" s="7" customFormat="1" ht="15.6" x14ac:dyDescent="0.3">
      <c r="C369" s="6"/>
      <c r="D369" s="8"/>
      <c r="E369" s="9"/>
    </row>
    <row r="370" spans="3:5" s="7" customFormat="1" ht="15.6" x14ac:dyDescent="0.3">
      <c r="C370" s="6"/>
      <c r="D370" s="8"/>
      <c r="E370" s="9"/>
    </row>
    <row r="371" spans="3:5" s="7" customFormat="1" ht="15.6" x14ac:dyDescent="0.3">
      <c r="C371" s="6"/>
      <c r="D371" s="8"/>
      <c r="E371" s="9"/>
    </row>
    <row r="372" spans="3:5" s="7" customFormat="1" ht="15.6" x14ac:dyDescent="0.3">
      <c r="C372" s="6"/>
      <c r="D372" s="8"/>
      <c r="E372" s="9"/>
    </row>
    <row r="373" spans="3:5" s="7" customFormat="1" ht="15.6" x14ac:dyDescent="0.3">
      <c r="C373" s="6"/>
      <c r="D373" s="8"/>
      <c r="E373" s="9"/>
    </row>
    <row r="374" spans="3:5" s="7" customFormat="1" ht="15.6" x14ac:dyDescent="0.3">
      <c r="C374" s="6"/>
      <c r="D374" s="8"/>
      <c r="E374" s="9"/>
    </row>
    <row r="375" spans="3:5" s="7" customFormat="1" ht="15.6" x14ac:dyDescent="0.3">
      <c r="C375" s="6"/>
      <c r="D375" s="8"/>
      <c r="E375" s="9"/>
    </row>
    <row r="376" spans="3:5" s="7" customFormat="1" ht="15.6" x14ac:dyDescent="0.3">
      <c r="C376" s="6"/>
      <c r="D376" s="8"/>
      <c r="E376" s="9"/>
    </row>
    <row r="377" spans="3:5" s="7" customFormat="1" ht="15.6" x14ac:dyDescent="0.3">
      <c r="C377" s="6"/>
      <c r="D377" s="8"/>
      <c r="E377" s="9"/>
    </row>
    <row r="378" spans="3:5" s="7" customFormat="1" ht="15.6" x14ac:dyDescent="0.3">
      <c r="C378" s="6"/>
      <c r="D378" s="8"/>
      <c r="E378" s="9"/>
    </row>
    <row r="379" spans="3:5" s="7" customFormat="1" ht="15.6" x14ac:dyDescent="0.3">
      <c r="C379" s="6"/>
      <c r="D379" s="8"/>
      <c r="E379" s="9"/>
    </row>
    <row r="380" spans="3:5" s="7" customFormat="1" ht="15.6" x14ac:dyDescent="0.3">
      <c r="C380" s="6"/>
      <c r="D380" s="8"/>
      <c r="E380" s="9"/>
    </row>
    <row r="381" spans="3:5" s="7" customFormat="1" ht="15.6" x14ac:dyDescent="0.3">
      <c r="C381" s="6"/>
      <c r="D381" s="8"/>
      <c r="E381" s="9"/>
    </row>
    <row r="382" spans="3:5" s="7" customFormat="1" ht="15.6" x14ac:dyDescent="0.3">
      <c r="C382" s="6"/>
      <c r="D382" s="8"/>
      <c r="E382" s="9"/>
    </row>
    <row r="383" spans="3:5" s="7" customFormat="1" ht="15.6" x14ac:dyDescent="0.3">
      <c r="C383" s="6"/>
      <c r="D383" s="8"/>
      <c r="E383" s="9"/>
    </row>
    <row r="384" spans="3:5" s="7" customFormat="1" ht="15.6" x14ac:dyDescent="0.3">
      <c r="C384" s="6"/>
      <c r="D384" s="8"/>
      <c r="E384" s="9"/>
    </row>
    <row r="385" spans="3:5" s="7" customFormat="1" ht="15.6" x14ac:dyDescent="0.3">
      <c r="C385" s="6"/>
      <c r="D385" s="8"/>
      <c r="E385" s="9"/>
    </row>
  </sheetData>
  <mergeCells count="26">
    <mergeCell ref="B1:G1"/>
    <mergeCell ref="G32:H32"/>
    <mergeCell ref="G48:H48"/>
    <mergeCell ref="G21:H21"/>
    <mergeCell ref="G173:H173"/>
    <mergeCell ref="C6:G6"/>
    <mergeCell ref="G165:H165"/>
    <mergeCell ref="G102:H102"/>
    <mergeCell ref="G113:H113"/>
    <mergeCell ref="G227:H227"/>
    <mergeCell ref="C228:F228"/>
    <mergeCell ref="B2:G2"/>
    <mergeCell ref="G63:H63"/>
    <mergeCell ref="G71:H71"/>
    <mergeCell ref="G127:H127"/>
    <mergeCell ref="G139:H139"/>
    <mergeCell ref="G148:H148"/>
    <mergeCell ref="B47:C47"/>
    <mergeCell ref="G190:H190"/>
    <mergeCell ref="G220:H220"/>
    <mergeCell ref="B229:G229"/>
    <mergeCell ref="B258:G258"/>
    <mergeCell ref="B260:H260"/>
    <mergeCell ref="B259:F259"/>
    <mergeCell ref="B247:D247"/>
    <mergeCell ref="B245:D245"/>
  </mergeCells>
  <phoneticPr fontId="0" type="noConversion"/>
  <dataValidations count="2">
    <dataValidation type="list" allowBlank="1" showInputMessage="1" showErrorMessage="1" sqref="B150:B163" xr:uid="{00000000-0002-0000-0000-000000000000}">
      <formula1>Item</formula1>
    </dataValidation>
    <dataValidation type="list" allowBlank="1" showInputMessage="1" showErrorMessage="1" sqref="C150:C163" xr:uid="{00000000-0002-0000-0000-000001000000}">
      <formula1>INDIRECT(SUBSTITUTE(B150," ",""))</formula1>
    </dataValidation>
  </dataValidations>
  <pageMargins left="0.5" right="0.5" top="0.75" bottom="0.65" header="0.5" footer="0.39"/>
  <pageSetup scale="82" orientation="portrait" r:id="rId1"/>
  <headerFooter alignWithMargins="0">
    <oddFooter>Page &amp;P</oddFooter>
  </headerFooter>
  <rowBreaks count="3" manualBreakCount="3">
    <brk id="47" max="16383" man="1"/>
    <brk id="126" max="16383" man="1"/>
    <brk id="2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J59"/>
  <sheetViews>
    <sheetView topLeftCell="A36" zoomScale="120" zoomScaleNormal="120" workbookViewId="0">
      <selection activeCell="C15" sqref="C15"/>
    </sheetView>
  </sheetViews>
  <sheetFormatPr defaultRowHeight="13.2" x14ac:dyDescent="0.25"/>
  <cols>
    <col min="1" max="1" width="28.88671875" bestFit="1" customWidth="1"/>
    <col min="2" max="2" width="15.109375" bestFit="1" customWidth="1"/>
    <col min="3" max="3" width="14.6640625" bestFit="1" customWidth="1"/>
    <col min="4" max="4" width="16.5546875" bestFit="1" customWidth="1"/>
    <col min="5" max="5" width="19.109375" customWidth="1"/>
    <col min="6" max="6" width="21.6640625" bestFit="1" customWidth="1"/>
    <col min="7" max="7" width="16.5546875" bestFit="1" customWidth="1"/>
    <col min="8" max="8" width="27.5546875" bestFit="1" customWidth="1"/>
    <col min="9" max="9" width="10.6640625" bestFit="1" customWidth="1"/>
    <col min="10" max="10" width="17" bestFit="1" customWidth="1"/>
  </cols>
  <sheetData>
    <row r="1" spans="1:10" ht="13.8" thickBot="1" x14ac:dyDescent="0.3">
      <c r="A1" s="105" t="s">
        <v>179</v>
      </c>
      <c r="B1" s="100" t="s">
        <v>200</v>
      </c>
      <c r="C1" s="100" t="s">
        <v>201</v>
      </c>
      <c r="D1" s="100" t="s">
        <v>211</v>
      </c>
      <c r="E1" s="100" t="s">
        <v>224</v>
      </c>
      <c r="F1" s="100" t="s">
        <v>225</v>
      </c>
      <c r="G1" s="101" t="s">
        <v>220</v>
      </c>
      <c r="H1" s="100" t="s">
        <v>195</v>
      </c>
      <c r="I1" s="101" t="s">
        <v>218</v>
      </c>
      <c r="J1" s="100" t="s">
        <v>217</v>
      </c>
    </row>
    <row r="2" spans="1:10" x14ac:dyDescent="0.25">
      <c r="A2" s="111" t="s">
        <v>200</v>
      </c>
      <c r="B2" s="110" t="s">
        <v>202</v>
      </c>
      <c r="C2" s="110" t="s">
        <v>203</v>
      </c>
      <c r="D2" s="114" t="s">
        <v>213</v>
      </c>
      <c r="E2" s="110" t="s">
        <v>209</v>
      </c>
      <c r="F2" s="110" t="s">
        <v>184</v>
      </c>
      <c r="G2" s="114" t="s">
        <v>212</v>
      </c>
      <c r="H2" s="102" t="s">
        <v>191</v>
      </c>
      <c r="I2" s="114" t="s">
        <v>219</v>
      </c>
      <c r="J2" s="110" t="s">
        <v>213</v>
      </c>
    </row>
    <row r="3" spans="1:10" x14ac:dyDescent="0.25">
      <c r="A3" s="111" t="s">
        <v>201</v>
      </c>
      <c r="B3" s="102" t="s">
        <v>180</v>
      </c>
      <c r="C3" s="102" t="s">
        <v>180</v>
      </c>
      <c r="D3" s="114" t="s">
        <v>214</v>
      </c>
      <c r="E3" s="110" t="s">
        <v>202</v>
      </c>
      <c r="F3" s="110" t="s">
        <v>185</v>
      </c>
      <c r="G3" s="114" t="s">
        <v>221</v>
      </c>
      <c r="H3" s="102" t="s">
        <v>192</v>
      </c>
      <c r="I3" s="114" t="s">
        <v>213</v>
      </c>
      <c r="J3" s="110" t="s">
        <v>214</v>
      </c>
    </row>
    <row r="4" spans="1:10" x14ac:dyDescent="0.25">
      <c r="A4" s="111" t="s">
        <v>211</v>
      </c>
      <c r="B4" s="102" t="s">
        <v>181</v>
      </c>
      <c r="C4" s="102" t="s">
        <v>204</v>
      </c>
      <c r="D4" s="114" t="s">
        <v>212</v>
      </c>
      <c r="E4" s="110" t="s">
        <v>203</v>
      </c>
      <c r="F4" s="110" t="s">
        <v>186</v>
      </c>
      <c r="G4" s="114" t="s">
        <v>222</v>
      </c>
      <c r="H4" s="102" t="s">
        <v>193</v>
      </c>
      <c r="I4" s="114" t="s">
        <v>214</v>
      </c>
      <c r="J4" s="102"/>
    </row>
    <row r="5" spans="1:10" x14ac:dyDescent="0.25">
      <c r="A5" s="111" t="s">
        <v>224</v>
      </c>
      <c r="B5" s="102" t="s">
        <v>182</v>
      </c>
      <c r="C5" s="102" t="s">
        <v>182</v>
      </c>
      <c r="D5" s="114" t="s">
        <v>215</v>
      </c>
      <c r="E5" s="110" t="s">
        <v>210</v>
      </c>
      <c r="F5" s="110"/>
      <c r="G5" s="1"/>
      <c r="H5" s="96"/>
      <c r="J5" s="104"/>
    </row>
    <row r="6" spans="1:10" x14ac:dyDescent="0.25">
      <c r="A6" s="111" t="s">
        <v>225</v>
      </c>
      <c r="B6" s="102" t="s">
        <v>183</v>
      </c>
      <c r="C6" s="102" t="s">
        <v>205</v>
      </c>
      <c r="D6" s="114" t="s">
        <v>216</v>
      </c>
      <c r="E6" s="110" t="s">
        <v>181</v>
      </c>
      <c r="F6" s="110"/>
      <c r="G6" s="103"/>
      <c r="H6" s="104"/>
      <c r="I6" s="103"/>
      <c r="J6" s="104"/>
    </row>
    <row r="7" spans="1:10" x14ac:dyDescent="0.25">
      <c r="A7" s="106" t="s">
        <v>220</v>
      </c>
      <c r="B7" s="104"/>
      <c r="C7" s="104" t="s">
        <v>206</v>
      </c>
      <c r="D7" s="114" t="s">
        <v>202</v>
      </c>
      <c r="E7" s="110" t="s">
        <v>182</v>
      </c>
      <c r="F7" s="110"/>
      <c r="H7" s="96"/>
      <c r="J7" s="96"/>
    </row>
    <row r="8" spans="1:10" x14ac:dyDescent="0.25">
      <c r="A8" s="106" t="s">
        <v>195</v>
      </c>
      <c r="B8" s="96"/>
      <c r="C8" s="104" t="s">
        <v>207</v>
      </c>
      <c r="D8" s="114"/>
      <c r="E8" s="96"/>
      <c r="F8" s="96"/>
      <c r="H8" s="96"/>
      <c r="J8" s="96"/>
    </row>
    <row r="9" spans="1:10" x14ac:dyDescent="0.25">
      <c r="A9" s="106" t="s">
        <v>218</v>
      </c>
      <c r="B9" s="96"/>
      <c r="C9" s="104" t="s">
        <v>208</v>
      </c>
      <c r="D9" s="114"/>
      <c r="E9" s="96"/>
      <c r="F9" s="96"/>
      <c r="H9" s="96"/>
      <c r="J9" s="96"/>
    </row>
    <row r="10" spans="1:10" ht="13.8" thickBot="1" x14ac:dyDescent="0.3">
      <c r="A10" s="107" t="s">
        <v>217</v>
      </c>
      <c r="B10" s="97"/>
      <c r="C10" s="116"/>
      <c r="D10" s="115"/>
      <c r="E10" s="97"/>
      <c r="F10" s="97"/>
      <c r="G10" s="98"/>
      <c r="H10" s="97"/>
      <c r="I10" s="98"/>
      <c r="J10" s="97"/>
    </row>
    <row r="11" spans="1:10" ht="13.8" thickBot="1" x14ac:dyDescent="0.3"/>
    <row r="12" spans="1:10" ht="13.8" thickBot="1" x14ac:dyDescent="0.3">
      <c r="A12" s="99" t="s">
        <v>200</v>
      </c>
      <c r="B12" s="119" t="s">
        <v>194</v>
      </c>
      <c r="E12" s="95"/>
    </row>
    <row r="13" spans="1:10" x14ac:dyDescent="0.25">
      <c r="A13" s="112" t="s">
        <v>202</v>
      </c>
      <c r="B13" s="113">
        <v>125</v>
      </c>
      <c r="D13">
        <v>125</v>
      </c>
      <c r="E13" s="95"/>
    </row>
    <row r="14" spans="1:10" x14ac:dyDescent="0.25">
      <c r="A14" s="96" t="s">
        <v>180</v>
      </c>
      <c r="B14" s="108">
        <v>310</v>
      </c>
      <c r="D14">
        <v>375</v>
      </c>
    </row>
    <row r="15" spans="1:10" x14ac:dyDescent="0.25">
      <c r="A15" s="96" t="s">
        <v>181</v>
      </c>
      <c r="B15" s="108">
        <v>380</v>
      </c>
      <c r="D15">
        <v>440</v>
      </c>
    </row>
    <row r="16" spans="1:10" x14ac:dyDescent="0.25">
      <c r="A16" s="96" t="s">
        <v>182</v>
      </c>
      <c r="B16" s="108">
        <v>480</v>
      </c>
      <c r="D16">
        <v>550</v>
      </c>
    </row>
    <row r="17" spans="1:4" ht="13.8" thickBot="1" x14ac:dyDescent="0.3">
      <c r="A17" s="96" t="s">
        <v>183</v>
      </c>
      <c r="B17" s="108">
        <v>600</v>
      </c>
      <c r="D17">
        <v>650</v>
      </c>
    </row>
    <row r="18" spans="1:4" ht="13.8" thickBot="1" x14ac:dyDescent="0.3">
      <c r="A18" s="99" t="s">
        <v>201</v>
      </c>
      <c r="B18" s="100" t="s">
        <v>194</v>
      </c>
    </row>
    <row r="19" spans="1:4" x14ac:dyDescent="0.25">
      <c r="A19" s="96" t="s">
        <v>203</v>
      </c>
      <c r="B19" s="108">
        <v>60</v>
      </c>
    </row>
    <row r="20" spans="1:4" x14ac:dyDescent="0.25">
      <c r="A20" s="96" t="s">
        <v>180</v>
      </c>
      <c r="B20" s="108">
        <v>125</v>
      </c>
    </row>
    <row r="21" spans="1:4" x14ac:dyDescent="0.25">
      <c r="A21" s="96" t="s">
        <v>204</v>
      </c>
      <c r="B21" s="108">
        <v>170</v>
      </c>
    </row>
    <row r="22" spans="1:4" x14ac:dyDescent="0.25">
      <c r="A22" s="96" t="s">
        <v>182</v>
      </c>
      <c r="B22" s="108">
        <v>200</v>
      </c>
    </row>
    <row r="23" spans="1:4" x14ac:dyDescent="0.25">
      <c r="A23" s="96" t="s">
        <v>205</v>
      </c>
      <c r="B23" s="108">
        <v>400</v>
      </c>
    </row>
    <row r="24" spans="1:4" x14ac:dyDescent="0.25">
      <c r="A24" s="96" t="s">
        <v>206</v>
      </c>
      <c r="B24" s="108">
        <v>450</v>
      </c>
      <c r="D24">
        <v>480</v>
      </c>
    </row>
    <row r="25" spans="1:4" x14ac:dyDescent="0.25">
      <c r="A25" s="96" t="s">
        <v>207</v>
      </c>
      <c r="B25" s="108">
        <v>490</v>
      </c>
      <c r="D25">
        <v>525</v>
      </c>
    </row>
    <row r="26" spans="1:4" ht="13.8" thickBot="1" x14ac:dyDescent="0.3">
      <c r="A26" s="96" t="s">
        <v>208</v>
      </c>
      <c r="B26" s="108">
        <v>550</v>
      </c>
    </row>
    <row r="27" spans="1:4" ht="13.8" thickBot="1" x14ac:dyDescent="0.3">
      <c r="A27" s="99" t="s">
        <v>211</v>
      </c>
      <c r="B27" s="100" t="s">
        <v>194</v>
      </c>
    </row>
    <row r="28" spans="1:4" x14ac:dyDescent="0.25">
      <c r="A28" s="96" t="s">
        <v>213</v>
      </c>
      <c r="B28" s="108">
        <v>20</v>
      </c>
    </row>
    <row r="29" spans="1:4" x14ac:dyDescent="0.25">
      <c r="A29" s="96" t="s">
        <v>214</v>
      </c>
      <c r="B29" s="108">
        <v>28</v>
      </c>
    </row>
    <row r="30" spans="1:4" x14ac:dyDescent="0.25">
      <c r="A30" s="96" t="s">
        <v>212</v>
      </c>
      <c r="B30" s="108">
        <v>30</v>
      </c>
    </row>
    <row r="31" spans="1:4" x14ac:dyDescent="0.25">
      <c r="A31" s="96" t="s">
        <v>215</v>
      </c>
      <c r="B31" s="108">
        <v>34</v>
      </c>
    </row>
    <row r="32" spans="1:4" x14ac:dyDescent="0.25">
      <c r="A32" s="96" t="s">
        <v>216</v>
      </c>
      <c r="B32" s="108">
        <v>36</v>
      </c>
    </row>
    <row r="33" spans="1:4" ht="13.8" thickBot="1" x14ac:dyDescent="0.3">
      <c r="A33" s="96" t="s">
        <v>202</v>
      </c>
      <c r="B33" s="108">
        <v>100</v>
      </c>
    </row>
    <row r="34" spans="1:4" ht="13.8" thickBot="1" x14ac:dyDescent="0.3">
      <c r="A34" s="99" t="s">
        <v>224</v>
      </c>
      <c r="B34" s="100" t="s">
        <v>194</v>
      </c>
    </row>
    <row r="35" spans="1:4" x14ac:dyDescent="0.25">
      <c r="A35" s="96" t="s">
        <v>209</v>
      </c>
      <c r="B35" s="108">
        <v>65</v>
      </c>
      <c r="C35" t="s">
        <v>187</v>
      </c>
      <c r="D35">
        <v>65</v>
      </c>
    </row>
    <row r="36" spans="1:4" x14ac:dyDescent="0.25">
      <c r="A36" s="96" t="s">
        <v>202</v>
      </c>
      <c r="B36" s="108">
        <v>75</v>
      </c>
      <c r="C36" t="s">
        <v>188</v>
      </c>
      <c r="D36">
        <v>110</v>
      </c>
    </row>
    <row r="37" spans="1:4" x14ac:dyDescent="0.25">
      <c r="A37" s="96" t="s">
        <v>203</v>
      </c>
      <c r="B37" s="108">
        <v>125</v>
      </c>
      <c r="C37" t="s">
        <v>189</v>
      </c>
      <c r="D37">
        <v>300</v>
      </c>
    </row>
    <row r="38" spans="1:4" x14ac:dyDescent="0.25">
      <c r="A38" s="96" t="s">
        <v>210</v>
      </c>
      <c r="B38" s="108">
        <v>150</v>
      </c>
      <c r="C38" t="s">
        <v>190</v>
      </c>
      <c r="D38">
        <v>400</v>
      </c>
    </row>
    <row r="39" spans="1:4" x14ac:dyDescent="0.25">
      <c r="A39" s="96" t="s">
        <v>181</v>
      </c>
      <c r="B39" s="108">
        <v>240</v>
      </c>
    </row>
    <row r="40" spans="1:4" ht="13.8" thickBot="1" x14ac:dyDescent="0.3">
      <c r="A40" s="96" t="s">
        <v>182</v>
      </c>
      <c r="B40" s="108">
        <v>350</v>
      </c>
    </row>
    <row r="41" spans="1:4" ht="13.8" thickBot="1" x14ac:dyDescent="0.3">
      <c r="A41" s="99" t="s">
        <v>225</v>
      </c>
      <c r="B41" s="100" t="s">
        <v>194</v>
      </c>
    </row>
    <row r="42" spans="1:4" x14ac:dyDescent="0.25">
      <c r="A42" s="96" t="s">
        <v>184</v>
      </c>
      <c r="B42" s="108">
        <v>45</v>
      </c>
    </row>
    <row r="43" spans="1:4" x14ac:dyDescent="0.25">
      <c r="A43" s="96" t="s">
        <v>185</v>
      </c>
      <c r="B43" s="108">
        <v>75</v>
      </c>
    </row>
    <row r="44" spans="1:4" ht="13.8" thickBot="1" x14ac:dyDescent="0.3">
      <c r="A44" s="96" t="s">
        <v>186</v>
      </c>
      <c r="B44" s="108">
        <v>85</v>
      </c>
    </row>
    <row r="45" spans="1:4" ht="13.8" thickBot="1" x14ac:dyDescent="0.3">
      <c r="A45" s="99" t="s">
        <v>220</v>
      </c>
      <c r="B45" s="100" t="s">
        <v>194</v>
      </c>
    </row>
    <row r="46" spans="1:4" x14ac:dyDescent="0.25">
      <c r="A46" s="117" t="s">
        <v>212</v>
      </c>
      <c r="B46" s="108">
        <v>60</v>
      </c>
    </row>
    <row r="47" spans="1:4" x14ac:dyDescent="0.25">
      <c r="A47" s="117" t="s">
        <v>221</v>
      </c>
      <c r="B47" s="108">
        <v>90</v>
      </c>
    </row>
    <row r="48" spans="1:4" ht="13.8" thickBot="1" x14ac:dyDescent="0.3">
      <c r="A48" s="117" t="s">
        <v>222</v>
      </c>
      <c r="B48" s="108">
        <v>200</v>
      </c>
    </row>
    <row r="49" spans="1:4" ht="13.8" thickBot="1" x14ac:dyDescent="0.3">
      <c r="A49" s="99" t="s">
        <v>195</v>
      </c>
      <c r="B49" s="100" t="s">
        <v>194</v>
      </c>
    </row>
    <row r="50" spans="1:4" x14ac:dyDescent="0.25">
      <c r="A50" s="112" t="s">
        <v>191</v>
      </c>
      <c r="B50" s="108">
        <v>16.25</v>
      </c>
    </row>
    <row r="51" spans="1:4" x14ac:dyDescent="0.25">
      <c r="A51" s="96" t="s">
        <v>192</v>
      </c>
      <c r="B51" s="108">
        <v>25</v>
      </c>
    </row>
    <row r="52" spans="1:4" ht="13.8" thickBot="1" x14ac:dyDescent="0.3">
      <c r="A52" s="96" t="s">
        <v>193</v>
      </c>
      <c r="B52" s="108">
        <v>28</v>
      </c>
    </row>
    <row r="53" spans="1:4" ht="13.8" thickBot="1" x14ac:dyDescent="0.3">
      <c r="A53" s="99" t="s">
        <v>218</v>
      </c>
      <c r="B53" s="100" t="s">
        <v>194</v>
      </c>
    </row>
    <row r="54" spans="1:4" x14ac:dyDescent="0.25">
      <c r="A54" s="112" t="s">
        <v>219</v>
      </c>
      <c r="B54" s="108">
        <v>9.5</v>
      </c>
      <c r="D54">
        <v>10</v>
      </c>
    </row>
    <row r="55" spans="1:4" x14ac:dyDescent="0.25">
      <c r="A55" s="112" t="s">
        <v>213</v>
      </c>
      <c r="B55" s="108">
        <v>16</v>
      </c>
      <c r="D55">
        <v>15</v>
      </c>
    </row>
    <row r="56" spans="1:4" ht="13.8" thickBot="1" x14ac:dyDescent="0.3">
      <c r="A56" s="112" t="s">
        <v>214</v>
      </c>
      <c r="B56" s="108">
        <v>25</v>
      </c>
      <c r="D56">
        <v>22.5</v>
      </c>
    </row>
    <row r="57" spans="1:4" ht="13.8" thickBot="1" x14ac:dyDescent="0.3">
      <c r="A57" s="99" t="s">
        <v>223</v>
      </c>
      <c r="B57" s="100" t="s">
        <v>194</v>
      </c>
    </row>
    <row r="58" spans="1:4" x14ac:dyDescent="0.25">
      <c r="A58" s="112" t="s">
        <v>213</v>
      </c>
      <c r="B58" s="108">
        <v>20</v>
      </c>
    </row>
    <row r="59" spans="1:4" ht="13.8" thickBot="1" x14ac:dyDescent="0.3">
      <c r="A59" s="118" t="s">
        <v>214</v>
      </c>
      <c r="B59" s="109">
        <v>27</v>
      </c>
    </row>
  </sheetData>
  <dataConsolidate/>
  <dataValidations count="1">
    <dataValidation type="list" allowBlank="1" showInputMessage="1" showErrorMessage="1" sqref="F13" xr:uid="{00000000-0002-0000-0100-000000000000}">
      <formula1>$A$2:$A$10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Sheet1</vt:lpstr>
      <vt:lpstr>Vegetation</vt:lpstr>
      <vt:lpstr>ConiferousTree</vt:lpstr>
      <vt:lpstr>DeciduousShrub</vt:lpstr>
      <vt:lpstr>DeciduousTree</vt:lpstr>
      <vt:lpstr>EvergreenHorizontal</vt:lpstr>
      <vt:lpstr>EvergreenShrub</vt:lpstr>
      <vt:lpstr>EvergreenUpright</vt:lpstr>
      <vt:lpstr>Item</vt:lpstr>
      <vt:lpstr>OrnamentalFloweringShrubs</vt:lpstr>
      <vt:lpstr>OrnamentalGrass</vt:lpstr>
      <vt:lpstr>Perennial</vt:lpstr>
    </vt:vector>
  </TitlesOfParts>
  <Company>City of Kitchener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daniellet</dc:creator>
  <cp:lastModifiedBy>Niall Melanson</cp:lastModifiedBy>
  <cp:lastPrinted>2016-11-30T13:22:55Z</cp:lastPrinted>
  <dcterms:created xsi:type="dcterms:W3CDTF">2009-03-11T15:10:51Z</dcterms:created>
  <dcterms:modified xsi:type="dcterms:W3CDTF">2025-09-25T11:33:17Z</dcterms:modified>
</cp:coreProperties>
</file>